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3"/>
  </bookViews>
  <sheets>
    <sheet name="Лично" sheetId="1" r:id="rId1"/>
    <sheet name="Группы " sheetId="2" r:id="rId2"/>
    <sheet name="отделениия" sheetId="3" r:id="rId3"/>
    <sheet name="финал" sheetId="4" r:id="rId4"/>
  </sheets>
  <definedNames>
    <definedName name="_xlnm._FilterDatabase" localSheetId="0" hidden="1">'Лично'!$A$5:$R$34</definedName>
  </definedNames>
  <calcPr fullCalcOnLoad="1"/>
</workbook>
</file>

<file path=xl/sharedStrings.xml><?xml version="1.0" encoding="utf-8"?>
<sst xmlns="http://schemas.openxmlformats.org/spreadsheetml/2006/main" count="314" uniqueCount="94">
  <si>
    <t>Щербина Андрей</t>
  </si>
  <si>
    <t>Смуров Александр</t>
  </si>
  <si>
    <t>Ромашевская Виктория</t>
  </si>
  <si>
    <t>Отд</t>
  </si>
  <si>
    <t>Группа</t>
  </si>
  <si>
    <t>Ерм</t>
  </si>
  <si>
    <t xml:space="preserve">Фамилия </t>
  </si>
  <si>
    <t>Время вязки узлов</t>
  </si>
  <si>
    <t>Прямой</t>
  </si>
  <si>
    <t>Восьмерка-проводник</t>
  </si>
  <si>
    <t>"Заячьи уши"</t>
  </si>
  <si>
    <t>Австрийский проводник</t>
  </si>
  <si>
    <t>Стремя (петлей)</t>
  </si>
  <si>
    <t>Булинь</t>
  </si>
  <si>
    <t>Проводник одним концом на опоре</t>
  </si>
  <si>
    <t>Схватывающий на опоре (петлей)</t>
  </si>
  <si>
    <t>№ п/п</t>
  </si>
  <si>
    <t>Время с учетом штрафов</t>
  </si>
  <si>
    <t>Время с коэф. для командных зачетов</t>
  </si>
  <si>
    <t>Островский Сергей</t>
  </si>
  <si>
    <t>С</t>
  </si>
  <si>
    <t>Личный зачет (квалификация).</t>
  </si>
  <si>
    <t>ДТДМ "Хорошево"</t>
  </si>
  <si>
    <t>Дорожкин Алексей</t>
  </si>
  <si>
    <t>Камышанов Евгений</t>
  </si>
  <si>
    <t>Результат команды</t>
  </si>
  <si>
    <t>Место</t>
  </si>
  <si>
    <t>Результат отделения</t>
  </si>
  <si>
    <t>Зачет среди отделений</t>
  </si>
  <si>
    <t>Фамилия, Имя</t>
  </si>
  <si>
    <t>Зачет среди групп</t>
  </si>
  <si>
    <t>Яркова Анна</t>
  </si>
  <si>
    <t>Приходько Денис</t>
  </si>
  <si>
    <t>Шнайдер Алексей</t>
  </si>
  <si>
    <t>Валуева Дарья</t>
  </si>
  <si>
    <t>Кондрашов Константин</t>
  </si>
  <si>
    <t>Москаленко Виктор</t>
  </si>
  <si>
    <t>Камышанова Наталия</t>
  </si>
  <si>
    <t>Кульчицкий Никита</t>
  </si>
  <si>
    <t>Усанова Олеся</t>
  </si>
  <si>
    <t>АВЩ</t>
  </si>
  <si>
    <t>14 марта 2013 года</t>
  </si>
  <si>
    <t>Сусов Даниил</t>
  </si>
  <si>
    <t>Шишкин Егор</t>
  </si>
  <si>
    <t>Анисимова Екатерина</t>
  </si>
  <si>
    <t>Милюкова Александра</t>
  </si>
  <si>
    <t>Никешин Юрий</t>
  </si>
  <si>
    <t>место</t>
  </si>
  <si>
    <t>Штраф SI 
(по 10 секунд)</t>
  </si>
  <si>
    <t>Номер</t>
  </si>
  <si>
    <t>Гал</t>
  </si>
  <si>
    <t>Краденых Андрей</t>
  </si>
  <si>
    <t>Москаленко Светлана</t>
  </si>
  <si>
    <t>Постовский Леонид</t>
  </si>
  <si>
    <t>Захарченко Ксения</t>
  </si>
  <si>
    <t>Рогушин Андрей</t>
  </si>
  <si>
    <t>Табурянский Олег</t>
  </si>
  <si>
    <t>Носова Анна</t>
  </si>
  <si>
    <t>Миненко Ирина</t>
  </si>
  <si>
    <t xml:space="preserve"> </t>
  </si>
  <si>
    <t>Катин-Ярцев Михаил</t>
  </si>
  <si>
    <t>20 февраля 2014 года</t>
  </si>
  <si>
    <t>Протокол результатов VI Первенства ДЮТК "Гадкий Утенок" по вязке узлов.</t>
  </si>
  <si>
    <t>нет участника</t>
  </si>
  <si>
    <t xml:space="preserve"> ---</t>
  </si>
  <si>
    <t>Олишевский Д.В.</t>
  </si>
  <si>
    <t xml:space="preserve"> и штраф по 2 минуты 30 секунд за каждый узел.</t>
  </si>
  <si>
    <t>В отделениях где не набралось 5 зачетных участников недостающим участникам был засчитан результат 4 минуты</t>
  </si>
  <si>
    <t>VI Первенство ДЮТК "Гадкий Утенок" по вязке узлов.</t>
  </si>
  <si>
    <t>Личный зачет. Финал.</t>
  </si>
  <si>
    <t>17 апреля 2014 года</t>
  </si>
  <si>
    <t>Ч Е Т В Е Р Т Ь Ф И Н А Л Ы</t>
  </si>
  <si>
    <t>Результат квалификации</t>
  </si>
  <si>
    <t>место в квалификации</t>
  </si>
  <si>
    <t>Номер забега</t>
  </si>
  <si>
    <t>Время вязки</t>
  </si>
  <si>
    <t>Ошибки и штрафы</t>
  </si>
  <si>
    <t>штрафное время</t>
  </si>
  <si>
    <t>Результат</t>
  </si>
  <si>
    <t>место в четвертьфинале</t>
  </si>
  <si>
    <t>20 с - прямой</t>
  </si>
  <si>
    <t xml:space="preserve"> +</t>
  </si>
  <si>
    <t>20 с - штык, брамшкотовый</t>
  </si>
  <si>
    <t>20 с - штык</t>
  </si>
  <si>
    <t>20 с - булинь, штык</t>
  </si>
  <si>
    <t>П О Л У Ф И Н А Л Ы</t>
  </si>
  <si>
    <t>Результат 1/4 финала</t>
  </si>
  <si>
    <t>Место в четвертьфинале</t>
  </si>
  <si>
    <t>выход в финал</t>
  </si>
  <si>
    <t>место в полуфинале</t>
  </si>
  <si>
    <t>Ф И Н А Л</t>
  </si>
  <si>
    <t>Результат 1/2 финала</t>
  </si>
  <si>
    <t>Место в полуфинале</t>
  </si>
  <si>
    <t>Среди финалистов 1 отделения для участия в соревнованиях прибыл только Табурянский Олег, который занял 1 место в связи с неявкой соперников.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</si>
</sst>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8"/>
      <name val="Tahoma"/>
      <family val="2"/>
    </font>
    <font>
      <sz val="10"/>
      <color indexed="9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45" fontId="0" fillId="0" borderId="1" xfId="0" applyNumberFormat="1" applyBorder="1" applyAlignment="1">
      <alignment horizontal="center" textRotation="90" wrapText="1"/>
    </xf>
    <xf numFmtId="45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45" fontId="0" fillId="0" borderId="8" xfId="0" applyNumberFormat="1" applyBorder="1" applyAlignment="1">
      <alignment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/>
    </xf>
    <xf numFmtId="45" fontId="0" fillId="0" borderId="10" xfId="0" applyNumberFormat="1" applyBorder="1" applyAlignment="1">
      <alignment horizontal="center" textRotation="90" wrapText="1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/>
    </xf>
    <xf numFmtId="45" fontId="0" fillId="0" borderId="12" xfId="0" applyNumberFormat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textRotation="90" wrapText="1"/>
    </xf>
    <xf numFmtId="45" fontId="0" fillId="0" borderId="15" xfId="0" applyNumberFormat="1" applyBorder="1" applyAlignment="1">
      <alignment/>
    </xf>
    <xf numFmtId="45" fontId="0" fillId="0" borderId="16" xfId="0" applyNumberFormat="1" applyBorder="1" applyAlignment="1">
      <alignment/>
    </xf>
    <xf numFmtId="4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5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5" fontId="0" fillId="0" borderId="25" xfId="0" applyNumberFormat="1" applyBorder="1" applyAlignment="1">
      <alignment/>
    </xf>
    <xf numFmtId="45" fontId="0" fillId="0" borderId="26" xfId="0" applyNumberFormat="1" applyBorder="1" applyAlignment="1">
      <alignment/>
    </xf>
    <xf numFmtId="45" fontId="0" fillId="0" borderId="27" xfId="0" applyNumberFormat="1" applyBorder="1" applyAlignment="1">
      <alignment/>
    </xf>
    <xf numFmtId="45" fontId="0" fillId="0" borderId="28" xfId="0" applyNumberFormat="1" applyBorder="1" applyAlignment="1">
      <alignment/>
    </xf>
    <xf numFmtId="45" fontId="0" fillId="0" borderId="29" xfId="0" applyNumberFormat="1" applyBorder="1" applyAlignment="1">
      <alignment/>
    </xf>
    <xf numFmtId="45" fontId="0" fillId="0" borderId="30" xfId="0" applyNumberFormat="1" applyBorder="1" applyAlignment="1">
      <alignment/>
    </xf>
    <xf numFmtId="45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textRotation="90" wrapText="1"/>
    </xf>
    <xf numFmtId="0" fontId="0" fillId="0" borderId="1" xfId="0" applyNumberFormat="1" applyBorder="1" applyAlignment="1">
      <alignment/>
    </xf>
    <xf numFmtId="45" fontId="0" fillId="2" borderId="8" xfId="0" applyNumberFormat="1" applyFill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5" fontId="0" fillId="0" borderId="31" xfId="0" applyNumberFormat="1" applyBorder="1" applyAlignment="1">
      <alignment/>
    </xf>
    <xf numFmtId="45" fontId="0" fillId="0" borderId="30" xfId="0" applyNumberFormat="1" applyFill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/>
    </xf>
    <xf numFmtId="45" fontId="0" fillId="0" borderId="32" xfId="0" applyNumberFormat="1" applyBorder="1" applyAlignment="1">
      <alignment horizontal="center" textRotation="90" wrapText="1"/>
    </xf>
    <xf numFmtId="45" fontId="0" fillId="0" borderId="33" xfId="0" applyNumberFormat="1" applyBorder="1" applyAlignment="1">
      <alignment/>
    </xf>
    <xf numFmtId="45" fontId="0" fillId="0" borderId="33" xfId="0" applyNumberFormat="1" applyFill="1" applyBorder="1" applyAlignment="1">
      <alignment/>
    </xf>
    <xf numFmtId="45" fontId="0" fillId="0" borderId="25" xfId="0" applyNumberFormat="1" applyFill="1" applyBorder="1" applyAlignment="1">
      <alignment/>
    </xf>
    <xf numFmtId="45" fontId="0" fillId="0" borderId="26" xfId="0" applyNumberFormat="1" applyFill="1" applyBorder="1" applyAlignment="1">
      <alignment/>
    </xf>
    <xf numFmtId="45" fontId="0" fillId="0" borderId="11" xfId="0" applyNumberFormat="1" applyBorder="1" applyAlignment="1">
      <alignment horizontal="center" textRotation="90" wrapText="1"/>
    </xf>
    <xf numFmtId="45" fontId="0" fillId="0" borderId="3" xfId="0" applyNumberFormat="1" applyBorder="1" applyAlignment="1">
      <alignment/>
    </xf>
    <xf numFmtId="45" fontId="0" fillId="0" borderId="5" xfId="0" applyNumberFormat="1" applyFill="1" applyBorder="1" applyAlignment="1">
      <alignment/>
    </xf>
    <xf numFmtId="45" fontId="0" fillId="0" borderId="5" xfId="0" applyNumberFormat="1" applyBorder="1" applyAlignment="1">
      <alignment/>
    </xf>
    <xf numFmtId="45" fontId="0" fillId="0" borderId="6" xfId="0" applyNumberFormat="1" applyBorder="1" applyAlignment="1">
      <alignment/>
    </xf>
    <xf numFmtId="45" fontId="0" fillId="0" borderId="15" xfId="0" applyNumberFormat="1" applyFill="1" applyBorder="1" applyAlignment="1">
      <alignment/>
    </xf>
    <xf numFmtId="45" fontId="0" fillId="0" borderId="16" xfId="0" applyNumberFormat="1" applyFill="1" applyBorder="1" applyAlignment="1">
      <alignment/>
    </xf>
    <xf numFmtId="45" fontId="0" fillId="0" borderId="17" xfId="0" applyNumberFormat="1" applyFill="1" applyBorder="1" applyAlignment="1">
      <alignment/>
    </xf>
    <xf numFmtId="21" fontId="0" fillId="0" borderId="34" xfId="0" applyNumberFormat="1" applyBorder="1" applyAlignment="1">
      <alignment textRotation="90" wrapText="1"/>
    </xf>
    <xf numFmtId="21" fontId="5" fillId="2" borderId="35" xfId="0" applyNumberFormat="1" applyFont="1" applyFill="1" applyBorder="1" applyAlignment="1">
      <alignment/>
    </xf>
    <xf numFmtId="21" fontId="5" fillId="2" borderId="36" xfId="0" applyNumberFormat="1" applyFont="1" applyFill="1" applyBorder="1" applyAlignment="1">
      <alignment/>
    </xf>
    <xf numFmtId="21" fontId="0" fillId="0" borderId="36" xfId="0" applyNumberFormat="1" applyBorder="1" applyAlignment="1">
      <alignment/>
    </xf>
    <xf numFmtId="21" fontId="5" fillId="0" borderId="36" xfId="0" applyNumberFormat="1" applyFont="1" applyBorder="1" applyAlignment="1">
      <alignment/>
    </xf>
    <xf numFmtId="21" fontId="5" fillId="0" borderId="37" xfId="0" applyNumberFormat="1" applyFont="1" applyBorder="1" applyAlignment="1">
      <alignment/>
    </xf>
    <xf numFmtId="0" fontId="0" fillId="0" borderId="38" xfId="0" applyBorder="1" applyAlignment="1">
      <alignment horizontal="center" textRotation="90" wrapText="1"/>
    </xf>
    <xf numFmtId="45" fontId="0" fillId="0" borderId="27" xfId="0" applyNumberFormat="1" applyFill="1" applyBorder="1" applyAlignment="1">
      <alignment/>
    </xf>
    <xf numFmtId="45" fontId="0" fillId="0" borderId="28" xfId="0" applyNumberFormat="1" applyFill="1" applyBorder="1" applyAlignment="1">
      <alignment/>
    </xf>
    <xf numFmtId="45" fontId="0" fillId="0" borderId="29" xfId="0" applyNumberFormat="1" applyFill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9" fillId="0" borderId="30" xfId="0" applyFont="1" applyBorder="1" applyAlignment="1">
      <alignment horizontal="left" vertical="center"/>
    </xf>
    <xf numFmtId="45" fontId="0" fillId="0" borderId="21" xfId="0" applyNumberFormat="1" applyBorder="1" applyAlignment="1">
      <alignment/>
    </xf>
    <xf numFmtId="45" fontId="0" fillId="0" borderId="2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2" xfId="0" applyBorder="1" applyAlignment="1">
      <alignment horizontal="center" textRotation="90"/>
    </xf>
    <xf numFmtId="0" fontId="0" fillId="0" borderId="11" xfId="0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0" fillId="0" borderId="34" xfId="0" applyNumberFormat="1" applyBorder="1" applyAlignment="1">
      <alignment horizontal="center" textRotation="90" wrapText="1"/>
    </xf>
    <xf numFmtId="0" fontId="0" fillId="0" borderId="32" xfId="0" applyNumberFormat="1" applyBorder="1" applyAlignment="1">
      <alignment horizontal="center" textRotation="90" wrapText="1"/>
    </xf>
    <xf numFmtId="0" fontId="0" fillId="0" borderId="13" xfId="0" applyBorder="1" applyAlignment="1">
      <alignment textRotation="90" wrapText="1"/>
    </xf>
    <xf numFmtId="0" fontId="0" fillId="0" borderId="3" xfId="0" applyFill="1" applyBorder="1" applyAlignment="1">
      <alignment/>
    </xf>
    <xf numFmtId="0" fontId="0" fillId="0" borderId="34" xfId="0" applyFill="1" applyBorder="1" applyAlignment="1">
      <alignment/>
    </xf>
    <xf numFmtId="0" fontId="10" fillId="0" borderId="33" xfId="18" applyFont="1" applyFill="1" applyBorder="1" applyAlignment="1">
      <alignment horizontal="center" wrapText="1"/>
      <protection/>
    </xf>
    <xf numFmtId="45" fontId="0" fillId="0" borderId="3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43" xfId="0" applyNumberFormat="1" applyFill="1" applyBorder="1" applyAlignment="1">
      <alignment/>
    </xf>
    <xf numFmtId="45" fontId="0" fillId="0" borderId="4" xfId="0" applyNumberForma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5" xfId="0" applyFill="1" applyBorder="1" applyAlignment="1">
      <alignment/>
    </xf>
    <xf numFmtId="0" fontId="10" fillId="0" borderId="26" xfId="0" applyFont="1" applyFill="1" applyBorder="1" applyAlignment="1">
      <alignment horizontal="center"/>
    </xf>
    <xf numFmtId="45" fontId="0" fillId="0" borderId="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46" xfId="0" applyNumberFormat="1" applyFill="1" applyBorder="1" applyAlignment="1">
      <alignment/>
    </xf>
    <xf numFmtId="45" fontId="0" fillId="0" borderId="8" xfId="0" applyNumberForma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3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10" fillId="0" borderId="15" xfId="18" applyFont="1" applyFill="1" applyBorder="1" applyAlignment="1">
      <alignment horizontal="center" vertical="center" wrapText="1"/>
      <protection/>
    </xf>
    <xf numFmtId="45" fontId="0" fillId="0" borderId="43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45" fontId="0" fillId="0" borderId="44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45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8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49" xfId="0" applyFont="1" applyBorder="1" applyAlignment="1">
      <alignment horizontal="left" vertical="center" wrapText="1"/>
    </xf>
    <xf numFmtId="0" fontId="10" fillId="0" borderId="49" xfId="18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left" vertical="center" wrapText="1"/>
    </xf>
    <xf numFmtId="0" fontId="0" fillId="0" borderId="50" xfId="0" applyFill="1" applyBorder="1" applyAlignment="1">
      <alignment horizontal="center"/>
    </xf>
    <xf numFmtId="0" fontId="0" fillId="0" borderId="51" xfId="0" applyFont="1" applyBorder="1" applyAlignment="1">
      <alignment horizontal="left" vertical="center" wrapText="1"/>
    </xf>
    <xf numFmtId="0" fontId="0" fillId="0" borderId="51" xfId="0" applyFill="1" applyBorder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Члены клуба весна-1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5">
      <selection activeCell="G28" sqref="G28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53" customWidth="1"/>
    <col min="4" max="4" width="6.75390625" style="0" customWidth="1"/>
    <col min="5" max="5" width="6.75390625" style="0" hidden="1" customWidth="1"/>
    <col min="6" max="6" width="6.375" style="1" customWidth="1"/>
    <col min="7" max="12" width="5.375" style="1" customWidth="1"/>
    <col min="13" max="13" width="7.25390625" style="1" customWidth="1"/>
    <col min="14" max="14" width="7.375" style="1" customWidth="1"/>
    <col min="15" max="15" width="7.375" style="1" hidden="1" customWidth="1"/>
    <col min="16" max="16" width="6.625" style="0" customWidth="1"/>
    <col min="17" max="17" width="4.375" style="8" customWidth="1"/>
  </cols>
  <sheetData>
    <row r="1" ht="12.75">
      <c r="R1" s="8"/>
    </row>
    <row r="2" spans="1:18" ht="15.75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">
      <c r="A3" s="111" t="s">
        <v>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7.25" customHeight="1">
      <c r="A4" t="s">
        <v>61</v>
      </c>
      <c r="R4" s="9" t="s">
        <v>22</v>
      </c>
    </row>
    <row r="5" spans="1:19" ht="76.5" customHeight="1">
      <c r="A5" s="4" t="s">
        <v>16</v>
      </c>
      <c r="B5" s="5" t="s">
        <v>6</v>
      </c>
      <c r="C5" s="4" t="s">
        <v>3</v>
      </c>
      <c r="D5" s="4" t="s">
        <v>4</v>
      </c>
      <c r="E5" s="4" t="s">
        <v>49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48</v>
      </c>
      <c r="P5" s="5" t="s">
        <v>17</v>
      </c>
      <c r="Q5" s="54" t="s">
        <v>47</v>
      </c>
      <c r="R5" s="5" t="s">
        <v>18</v>
      </c>
      <c r="S5" s="2"/>
    </row>
    <row r="6" spans="1:18" ht="12.75">
      <c r="A6" s="3">
        <v>1</v>
      </c>
      <c r="B6" s="57" t="s">
        <v>31</v>
      </c>
      <c r="C6" s="61">
        <v>3</v>
      </c>
      <c r="D6" s="64" t="s">
        <v>5</v>
      </c>
      <c r="E6" s="60">
        <v>306</v>
      </c>
      <c r="F6" s="7">
        <v>0.0007060185185185185</v>
      </c>
      <c r="G6" s="52"/>
      <c r="H6" s="52"/>
      <c r="I6" s="52"/>
      <c r="J6" s="52"/>
      <c r="K6" s="52"/>
      <c r="L6" s="52"/>
      <c r="M6" s="52"/>
      <c r="N6" s="52"/>
      <c r="O6" s="52"/>
      <c r="P6" s="7">
        <f aca="true" t="shared" si="0" ref="P6:P34">SUM(F6:O6)</f>
        <v>0.0007060185185185185</v>
      </c>
      <c r="Q6" s="55">
        <v>1</v>
      </c>
      <c r="R6" s="7">
        <v>0.0008119212962962962</v>
      </c>
    </row>
    <row r="7" spans="1:18" ht="12.75">
      <c r="A7" s="3">
        <v>2</v>
      </c>
      <c r="B7" s="63" t="s">
        <v>37</v>
      </c>
      <c r="C7" s="59" t="s">
        <v>20</v>
      </c>
      <c r="D7" s="62"/>
      <c r="E7" s="60">
        <v>407</v>
      </c>
      <c r="F7" s="7">
        <v>0.000787037037037037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0.000787037037037037</v>
      </c>
      <c r="Q7" s="55">
        <v>2</v>
      </c>
      <c r="R7" s="7">
        <v>0.0009050925925925925</v>
      </c>
    </row>
    <row r="8" spans="1:18" ht="12.75">
      <c r="A8" s="3">
        <v>3</v>
      </c>
      <c r="B8" s="57" t="s">
        <v>23</v>
      </c>
      <c r="C8" s="59" t="s">
        <v>20</v>
      </c>
      <c r="D8" s="62"/>
      <c r="E8" s="60">
        <v>404</v>
      </c>
      <c r="F8" s="7">
        <v>0.0008101851851851852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0.0008101851851851852</v>
      </c>
      <c r="Q8" s="55">
        <v>3</v>
      </c>
      <c r="R8" s="7">
        <v>0.0009317129629629629</v>
      </c>
    </row>
    <row r="9" spans="1:18" ht="12.75">
      <c r="A9" s="3">
        <v>4</v>
      </c>
      <c r="B9" s="57" t="s">
        <v>45</v>
      </c>
      <c r="C9" s="61">
        <v>2</v>
      </c>
      <c r="D9" s="64" t="s">
        <v>5</v>
      </c>
      <c r="E9" s="60">
        <v>205</v>
      </c>
      <c r="F9" s="7">
        <v>0.0008912037037037036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0.0008912037037037036</v>
      </c>
      <c r="Q9" s="55">
        <v>4</v>
      </c>
      <c r="R9" s="7">
        <v>0.000980324074074074</v>
      </c>
    </row>
    <row r="10" spans="1:18" ht="12.75">
      <c r="A10" s="3">
        <v>5</v>
      </c>
      <c r="B10" s="57" t="s">
        <v>34</v>
      </c>
      <c r="C10" s="61">
        <v>3</v>
      </c>
      <c r="D10" s="64" t="s">
        <v>40</v>
      </c>
      <c r="E10" s="60">
        <v>301</v>
      </c>
      <c r="F10" s="7">
        <v>0.0008912037037037036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0.0008912037037037036</v>
      </c>
      <c r="Q10" s="55">
        <v>4</v>
      </c>
      <c r="R10" s="7">
        <v>0.001024884259259259</v>
      </c>
    </row>
    <row r="11" spans="1:18" ht="12.75">
      <c r="A11" s="3">
        <v>6</v>
      </c>
      <c r="B11" s="58" t="s">
        <v>24</v>
      </c>
      <c r="C11" s="59" t="s">
        <v>20</v>
      </c>
      <c r="D11" s="62"/>
      <c r="E11" s="60">
        <v>408</v>
      </c>
      <c r="F11" s="7">
        <v>0.0008912037037037036</v>
      </c>
      <c r="G11" s="52"/>
      <c r="H11" s="52"/>
      <c r="I11" s="52"/>
      <c r="J11" s="52"/>
      <c r="K11" s="52"/>
      <c r="L11" s="52"/>
      <c r="M11" s="52"/>
      <c r="N11" s="52"/>
      <c r="O11" s="52"/>
      <c r="P11" s="7">
        <f t="shared" si="0"/>
        <v>0.0008912037037037036</v>
      </c>
      <c r="Q11" s="55">
        <v>4</v>
      </c>
      <c r="R11" s="7">
        <v>0.001024884259259259</v>
      </c>
    </row>
    <row r="12" spans="1:18" ht="12.75">
      <c r="A12" s="3">
        <v>7</v>
      </c>
      <c r="B12" s="58" t="s">
        <v>51</v>
      </c>
      <c r="C12" s="59" t="s">
        <v>20</v>
      </c>
      <c r="D12" s="62"/>
      <c r="E12" s="60">
        <v>411</v>
      </c>
      <c r="F12" s="7">
        <v>0.0009259259259259259</v>
      </c>
      <c r="G12" s="52"/>
      <c r="H12" s="52"/>
      <c r="I12" s="52"/>
      <c r="J12" s="52"/>
      <c r="K12" s="52"/>
      <c r="L12" s="52"/>
      <c r="M12" s="52"/>
      <c r="N12" s="52"/>
      <c r="O12" s="52"/>
      <c r="P12" s="7">
        <f t="shared" si="0"/>
        <v>0.0009259259259259259</v>
      </c>
      <c r="Q12" s="55">
        <v>7</v>
      </c>
      <c r="R12" s="7">
        <v>0.0010648148148148147</v>
      </c>
    </row>
    <row r="13" spans="1:18" ht="12.75">
      <c r="A13" s="3">
        <v>8</v>
      </c>
      <c r="B13" s="57" t="s">
        <v>38</v>
      </c>
      <c r="C13" s="61">
        <v>3</v>
      </c>
      <c r="D13" s="64" t="s">
        <v>40</v>
      </c>
      <c r="E13" s="60">
        <v>302</v>
      </c>
      <c r="F13" s="7">
        <v>0.0009490740740740741</v>
      </c>
      <c r="G13" s="52"/>
      <c r="H13" s="52"/>
      <c r="I13" s="52"/>
      <c r="J13" s="52"/>
      <c r="K13" s="52"/>
      <c r="L13" s="52"/>
      <c r="M13" s="52"/>
      <c r="N13" s="52"/>
      <c r="O13" s="52"/>
      <c r="P13" s="7">
        <f t="shared" si="0"/>
        <v>0.0009490740740740741</v>
      </c>
      <c r="Q13" s="55">
        <v>8</v>
      </c>
      <c r="R13" s="7">
        <v>0.001091435185185185</v>
      </c>
    </row>
    <row r="14" spans="1:18" ht="12.75">
      <c r="A14" s="3">
        <v>9</v>
      </c>
      <c r="B14" s="57" t="s">
        <v>44</v>
      </c>
      <c r="C14" s="61">
        <v>2</v>
      </c>
      <c r="D14" s="64" t="s">
        <v>50</v>
      </c>
      <c r="E14" s="60">
        <v>451</v>
      </c>
      <c r="F14" s="7">
        <v>0.0009953703703703704</v>
      </c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0.0009953703703703704</v>
      </c>
      <c r="Q14" s="55">
        <v>9</v>
      </c>
      <c r="R14" s="7">
        <v>0.0010949074074074075</v>
      </c>
    </row>
    <row r="15" spans="1:18" ht="12.75">
      <c r="A15" s="3">
        <v>10</v>
      </c>
      <c r="B15" s="57" t="s">
        <v>52</v>
      </c>
      <c r="C15" s="61">
        <v>2</v>
      </c>
      <c r="D15" s="64" t="s">
        <v>5</v>
      </c>
      <c r="E15" s="60">
        <v>206</v>
      </c>
      <c r="F15" s="7">
        <v>0.0009953703703703704</v>
      </c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0.0009953703703703704</v>
      </c>
      <c r="Q15" s="55">
        <v>9</v>
      </c>
      <c r="R15" s="7">
        <v>0.0010949074074074075</v>
      </c>
    </row>
    <row r="16" spans="1:18" ht="12.75">
      <c r="A16" s="3">
        <v>11</v>
      </c>
      <c r="B16" s="57" t="s">
        <v>35</v>
      </c>
      <c r="C16" s="61">
        <v>3</v>
      </c>
      <c r="D16" s="64" t="s">
        <v>50</v>
      </c>
      <c r="E16" s="60">
        <v>307</v>
      </c>
      <c r="F16" s="7">
        <v>0.0010879629629629629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0.0010879629629629629</v>
      </c>
      <c r="Q16" s="55">
        <v>11</v>
      </c>
      <c r="R16" s="7">
        <v>0.0012511574074074072</v>
      </c>
    </row>
    <row r="17" spans="1:18" ht="12.75">
      <c r="A17" s="3">
        <v>12</v>
      </c>
      <c r="B17" s="57" t="s">
        <v>33</v>
      </c>
      <c r="C17" s="61">
        <v>3</v>
      </c>
      <c r="D17" s="64" t="s">
        <v>40</v>
      </c>
      <c r="E17" s="60">
        <v>303</v>
      </c>
      <c r="F17" s="7">
        <v>0.001099537037037037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0.001099537037037037</v>
      </c>
      <c r="Q17" s="55">
        <v>12</v>
      </c>
      <c r="R17" s="7">
        <v>0.0012644675925925926</v>
      </c>
    </row>
    <row r="18" spans="1:18" ht="12.75">
      <c r="A18" s="3">
        <v>13</v>
      </c>
      <c r="B18" s="57" t="s">
        <v>42</v>
      </c>
      <c r="C18" s="61">
        <v>2</v>
      </c>
      <c r="D18" s="64" t="s">
        <v>40</v>
      </c>
      <c r="E18" s="60">
        <v>203</v>
      </c>
      <c r="F18" s="7">
        <v>0.0011226851851851851</v>
      </c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0.0011226851851851851</v>
      </c>
      <c r="Q18" s="55">
        <v>13</v>
      </c>
      <c r="R18" s="7">
        <v>0.0012349537037037038</v>
      </c>
    </row>
    <row r="19" spans="1:18" ht="12.75" customHeight="1">
      <c r="A19" s="3">
        <v>14</v>
      </c>
      <c r="B19" s="57" t="s">
        <v>2</v>
      </c>
      <c r="C19" s="59" t="s">
        <v>20</v>
      </c>
      <c r="D19" s="62"/>
      <c r="E19" s="60">
        <v>423</v>
      </c>
      <c r="F19" s="7">
        <v>0.0011689814814814816</v>
      </c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0.0011689814814814816</v>
      </c>
      <c r="Q19" s="55">
        <v>14</v>
      </c>
      <c r="R19" s="7">
        <v>0.0013443287037037037</v>
      </c>
    </row>
    <row r="20" spans="1:18" ht="13.5" customHeight="1">
      <c r="A20" s="3">
        <v>15</v>
      </c>
      <c r="B20" s="57" t="s">
        <v>36</v>
      </c>
      <c r="C20" s="61">
        <v>3</v>
      </c>
      <c r="D20" s="64" t="s">
        <v>50</v>
      </c>
      <c r="E20" s="60">
        <v>309</v>
      </c>
      <c r="F20" s="7">
        <v>0.0012268518518518518</v>
      </c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0.0012268518518518518</v>
      </c>
      <c r="Q20" s="55">
        <v>15</v>
      </c>
      <c r="R20" s="7">
        <v>0.0014108796296296295</v>
      </c>
    </row>
    <row r="21" spans="1:18" ht="12.75">
      <c r="A21" s="3">
        <v>16</v>
      </c>
      <c r="B21" s="57" t="s">
        <v>53</v>
      </c>
      <c r="C21" s="59" t="s">
        <v>20</v>
      </c>
      <c r="D21" s="62"/>
      <c r="E21" s="60">
        <v>448</v>
      </c>
      <c r="F21" s="7">
        <v>0.00125</v>
      </c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0.00125</v>
      </c>
      <c r="Q21" s="55">
        <v>16</v>
      </c>
      <c r="R21" s="7">
        <v>0.0014375</v>
      </c>
    </row>
    <row r="22" spans="1:18" ht="12.75">
      <c r="A22" s="3">
        <v>17</v>
      </c>
      <c r="B22" s="57" t="s">
        <v>54</v>
      </c>
      <c r="C22" s="61">
        <v>1</v>
      </c>
      <c r="D22" s="64" t="s">
        <v>40</v>
      </c>
      <c r="E22" s="60">
        <v>101</v>
      </c>
      <c r="F22" s="7">
        <v>0.0013310185185185185</v>
      </c>
      <c r="G22" s="7"/>
      <c r="H22" s="7"/>
      <c r="I22" s="7"/>
      <c r="J22" s="7"/>
      <c r="K22" s="7"/>
      <c r="L22" s="7"/>
      <c r="M22" s="7"/>
      <c r="N22" s="7"/>
      <c r="O22" s="7"/>
      <c r="P22" s="7">
        <f t="shared" si="0"/>
        <v>0.0013310185185185185</v>
      </c>
      <c r="Q22" s="55">
        <v>17</v>
      </c>
      <c r="R22" s="7">
        <v>0.0013310185185185185</v>
      </c>
    </row>
    <row r="23" spans="1:18" ht="12.75">
      <c r="A23" s="3">
        <v>18</v>
      </c>
      <c r="B23" s="57" t="s">
        <v>0</v>
      </c>
      <c r="C23" s="59" t="s">
        <v>20</v>
      </c>
      <c r="D23" s="62"/>
      <c r="E23" s="60">
        <v>413</v>
      </c>
      <c r="F23" s="7">
        <v>0.0013541666666666667</v>
      </c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0.0013541666666666667</v>
      </c>
      <c r="Q23" s="55">
        <v>18</v>
      </c>
      <c r="R23" s="7">
        <v>0.0015572916666666667</v>
      </c>
    </row>
    <row r="24" spans="1:18" ht="12.75">
      <c r="A24" s="3">
        <v>19</v>
      </c>
      <c r="B24" s="57" t="s">
        <v>43</v>
      </c>
      <c r="C24" s="61">
        <v>2</v>
      </c>
      <c r="D24" s="64" t="s">
        <v>5</v>
      </c>
      <c r="E24" s="60">
        <v>208</v>
      </c>
      <c r="F24" s="7">
        <v>0.0011342592592592591</v>
      </c>
      <c r="G24" s="7"/>
      <c r="H24" s="7"/>
      <c r="I24" s="7"/>
      <c r="J24" s="7"/>
      <c r="K24" s="7"/>
      <c r="L24" s="7"/>
      <c r="M24" s="7">
        <v>0.00023148148148148146</v>
      </c>
      <c r="N24" s="7"/>
      <c r="O24" s="7"/>
      <c r="P24" s="7">
        <f t="shared" si="0"/>
        <v>0.0013657407407407405</v>
      </c>
      <c r="Q24" s="55">
        <v>19</v>
      </c>
      <c r="R24" s="7">
        <v>0.0015023148148148146</v>
      </c>
    </row>
    <row r="25" spans="1:18" ht="12.75">
      <c r="A25" s="3">
        <v>20</v>
      </c>
      <c r="B25" s="57" t="s">
        <v>32</v>
      </c>
      <c r="C25" s="61">
        <v>3</v>
      </c>
      <c r="D25" s="64" t="s">
        <v>50</v>
      </c>
      <c r="E25" s="60">
        <v>310</v>
      </c>
      <c r="F25" s="7">
        <v>0.001365740740740741</v>
      </c>
      <c r="G25" s="7"/>
      <c r="H25" s="7"/>
      <c r="I25" s="7"/>
      <c r="J25" s="7"/>
      <c r="K25" s="7"/>
      <c r="L25" s="7"/>
      <c r="M25" s="7"/>
      <c r="N25" s="7"/>
      <c r="O25" s="7"/>
      <c r="P25" s="7">
        <f t="shared" si="0"/>
        <v>0.001365740740740741</v>
      </c>
      <c r="Q25" s="55">
        <v>19</v>
      </c>
      <c r="R25" s="7">
        <v>0.0015706018518518519</v>
      </c>
    </row>
    <row r="26" spans="1:18" ht="12.75">
      <c r="A26" s="3">
        <v>21</v>
      </c>
      <c r="B26" s="57" t="s">
        <v>39</v>
      </c>
      <c r="C26" s="61">
        <v>3</v>
      </c>
      <c r="D26" s="64"/>
      <c r="E26" s="60">
        <v>312</v>
      </c>
      <c r="F26" s="7">
        <v>0.001412037037037037</v>
      </c>
      <c r="G26" s="52"/>
      <c r="H26" s="52"/>
      <c r="I26" s="52"/>
      <c r="J26" s="52"/>
      <c r="K26" s="52"/>
      <c r="L26" s="52"/>
      <c r="M26" s="52"/>
      <c r="N26" s="52"/>
      <c r="O26" s="52"/>
      <c r="P26" s="7">
        <f t="shared" si="0"/>
        <v>0.001412037037037037</v>
      </c>
      <c r="Q26" s="55">
        <v>21</v>
      </c>
      <c r="R26" s="7">
        <v>0.0016238425925925923</v>
      </c>
    </row>
    <row r="27" spans="1:18" ht="12.75">
      <c r="A27" s="3">
        <v>22</v>
      </c>
      <c r="B27" s="57" t="s">
        <v>58</v>
      </c>
      <c r="C27" s="61">
        <v>2</v>
      </c>
      <c r="D27" s="64" t="s">
        <v>50</v>
      </c>
      <c r="E27" s="60">
        <v>213</v>
      </c>
      <c r="F27" s="7">
        <v>0.001423611111111111</v>
      </c>
      <c r="G27" s="7"/>
      <c r="H27" s="7"/>
      <c r="I27" s="7"/>
      <c r="J27" s="7"/>
      <c r="K27" s="7"/>
      <c r="L27" s="7"/>
      <c r="M27" s="7"/>
      <c r="N27" s="7"/>
      <c r="O27" s="7"/>
      <c r="P27" s="7">
        <f t="shared" si="0"/>
        <v>0.001423611111111111</v>
      </c>
      <c r="Q27" s="55">
        <v>22</v>
      </c>
      <c r="R27" s="7">
        <v>0.001565972222222222</v>
      </c>
    </row>
    <row r="28" spans="1:18" ht="12.75">
      <c r="A28" s="3">
        <v>23</v>
      </c>
      <c r="B28" s="57" t="s">
        <v>1</v>
      </c>
      <c r="C28" s="61" t="s">
        <v>20</v>
      </c>
      <c r="D28" s="64"/>
      <c r="E28" s="60"/>
      <c r="F28" s="7">
        <v>0.0011111111111111111</v>
      </c>
      <c r="G28" s="7"/>
      <c r="H28" s="7"/>
      <c r="I28" s="7"/>
      <c r="J28" s="7"/>
      <c r="K28" s="7"/>
      <c r="L28" s="7">
        <v>0.00023148148148148146</v>
      </c>
      <c r="M28" s="7">
        <v>0.00023148148148148146</v>
      </c>
      <c r="N28" s="7"/>
      <c r="O28" s="7"/>
      <c r="P28" s="7">
        <f t="shared" si="0"/>
        <v>0.0015740740740740739</v>
      </c>
      <c r="Q28" s="55">
        <v>23</v>
      </c>
      <c r="R28" s="7">
        <f>P28*1.15</f>
        <v>0.0018101851851851849</v>
      </c>
    </row>
    <row r="29" spans="1:18" ht="12.75">
      <c r="A29" s="3">
        <v>24</v>
      </c>
      <c r="B29" s="57" t="s">
        <v>19</v>
      </c>
      <c r="C29" s="61">
        <v>3</v>
      </c>
      <c r="D29" s="64"/>
      <c r="E29" s="60">
        <v>315</v>
      </c>
      <c r="F29" s="7">
        <v>0.0016550925925925926</v>
      </c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0.0016550925925925926</v>
      </c>
      <c r="Q29" s="55">
        <v>24</v>
      </c>
      <c r="R29" s="7">
        <v>0.0019033564814814813</v>
      </c>
    </row>
    <row r="30" spans="1:18" ht="12.75">
      <c r="A30" s="3">
        <v>25</v>
      </c>
      <c r="B30" s="57" t="s">
        <v>57</v>
      </c>
      <c r="C30" s="61">
        <v>1</v>
      </c>
      <c r="D30" s="64" t="s">
        <v>50</v>
      </c>
      <c r="E30" s="60">
        <v>110</v>
      </c>
      <c r="F30" s="7">
        <v>0.0017013888888888892</v>
      </c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0.0017013888888888892</v>
      </c>
      <c r="Q30" s="55">
        <v>25</v>
      </c>
      <c r="R30" s="7">
        <v>0.0017013888888888892</v>
      </c>
    </row>
    <row r="31" spans="1:18" ht="12.75">
      <c r="A31" s="3">
        <v>26</v>
      </c>
      <c r="B31" s="57" t="s">
        <v>56</v>
      </c>
      <c r="C31" s="61">
        <v>1</v>
      </c>
      <c r="D31" s="64" t="s">
        <v>5</v>
      </c>
      <c r="E31" s="60">
        <v>107</v>
      </c>
      <c r="F31" s="7">
        <v>0.0017245370370370372</v>
      </c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0.0017245370370370372</v>
      </c>
      <c r="Q31" s="55">
        <v>26</v>
      </c>
      <c r="R31" s="7">
        <v>0.0017245370370370372</v>
      </c>
    </row>
    <row r="32" spans="1:18" ht="12.75">
      <c r="A32" s="3">
        <v>27</v>
      </c>
      <c r="B32" s="57" t="s">
        <v>46</v>
      </c>
      <c r="C32" s="61">
        <v>2</v>
      </c>
      <c r="D32" s="64" t="s">
        <v>5</v>
      </c>
      <c r="E32" s="60">
        <v>207</v>
      </c>
      <c r="F32" s="7">
        <v>0.001689814814814815</v>
      </c>
      <c r="G32" s="7"/>
      <c r="H32" s="7"/>
      <c r="I32" s="7"/>
      <c r="J32" s="7"/>
      <c r="K32" s="7"/>
      <c r="L32" s="7">
        <v>0.00023148148148148146</v>
      </c>
      <c r="M32" s="7"/>
      <c r="N32" s="7"/>
      <c r="O32" s="7"/>
      <c r="P32" s="7">
        <f t="shared" si="0"/>
        <v>0.0019212962962962964</v>
      </c>
      <c r="Q32" s="55">
        <v>27</v>
      </c>
      <c r="R32" s="7">
        <v>0.002113425925925926</v>
      </c>
    </row>
    <row r="33" spans="1:18" ht="12.75">
      <c r="A33" s="3">
        <v>28</v>
      </c>
      <c r="B33" s="57" t="s">
        <v>55</v>
      </c>
      <c r="C33" s="61">
        <v>1</v>
      </c>
      <c r="D33" s="64" t="s">
        <v>5</v>
      </c>
      <c r="E33" s="60">
        <v>106</v>
      </c>
      <c r="F33" s="7">
        <v>0.002777777777777778</v>
      </c>
      <c r="G33" s="7"/>
      <c r="H33" s="7"/>
      <c r="I33" s="7">
        <v>0.00023148148148148146</v>
      </c>
      <c r="J33" s="7"/>
      <c r="K33" s="7"/>
      <c r="L33" s="7">
        <v>0.0006944444444444445</v>
      </c>
      <c r="M33" s="7">
        <v>0.0006944444444444445</v>
      </c>
      <c r="N33" s="7"/>
      <c r="O33" s="7"/>
      <c r="P33" s="7">
        <f t="shared" si="0"/>
        <v>0.004398148148148148</v>
      </c>
      <c r="Q33" s="55">
        <v>28</v>
      </c>
      <c r="R33" s="7">
        <v>0.004398148148148148</v>
      </c>
    </row>
    <row r="34" spans="1:18" ht="12.75">
      <c r="A34" s="3">
        <v>29</v>
      </c>
      <c r="B34" s="57" t="s">
        <v>60</v>
      </c>
      <c r="C34" s="61" t="s">
        <v>20</v>
      </c>
      <c r="D34" s="64"/>
      <c r="E34" s="60">
        <v>116</v>
      </c>
      <c r="F34" s="7">
        <v>0.002777777777777778</v>
      </c>
      <c r="G34" s="7"/>
      <c r="H34" s="7"/>
      <c r="I34" s="7">
        <v>0.00023148148148148146</v>
      </c>
      <c r="J34" s="7"/>
      <c r="K34" s="7">
        <v>0.001736111111111111</v>
      </c>
      <c r="L34" s="7">
        <v>0.001736111111111111</v>
      </c>
      <c r="M34" s="7">
        <v>0.001736111111111111</v>
      </c>
      <c r="N34" s="7">
        <v>0.001736111111111111</v>
      </c>
      <c r="O34" s="7"/>
      <c r="P34" s="7">
        <f t="shared" si="0"/>
        <v>0.009953703703703704</v>
      </c>
      <c r="Q34" s="55">
        <v>29</v>
      </c>
      <c r="R34" s="7">
        <v>0.011446759259259259</v>
      </c>
    </row>
    <row r="36" ht="12.75">
      <c r="B36" t="s">
        <v>65</v>
      </c>
    </row>
  </sheetData>
  <autoFilter ref="A5:R34"/>
  <mergeCells count="2">
    <mergeCell ref="A2:R2"/>
    <mergeCell ref="A3:R3"/>
  </mergeCells>
  <printOptions/>
  <pageMargins left="0.75" right="0.75" top="0.37" bottom="0.3" header="0.4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E11" sqref="E11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8.625" style="1" customWidth="1"/>
    <col min="6" max="11" width="5.375" style="1" customWidth="1"/>
    <col min="12" max="12" width="7.25390625" style="1" customWidth="1"/>
    <col min="13" max="13" width="7.375" style="1" customWidth="1"/>
    <col min="14" max="14" width="8.75390625" style="0" customWidth="1"/>
    <col min="16" max="16" width="9.125" style="12" customWidth="1"/>
  </cols>
  <sheetData>
    <row r="1" ht="12.75">
      <c r="O1" s="8"/>
    </row>
    <row r="2" spans="1:15" ht="15.75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7.25" customHeight="1" thickBot="1">
      <c r="A4" t="s">
        <v>61</v>
      </c>
      <c r="O4" s="9" t="s">
        <v>22</v>
      </c>
    </row>
    <row r="5" spans="1:17" ht="76.5" customHeight="1" thickBot="1">
      <c r="A5" s="25" t="s">
        <v>16</v>
      </c>
      <c r="B5" s="26" t="s">
        <v>29</v>
      </c>
      <c r="C5" s="27" t="s">
        <v>3</v>
      </c>
      <c r="D5" s="27" t="s">
        <v>4</v>
      </c>
      <c r="E5" s="81" t="s">
        <v>7</v>
      </c>
      <c r="F5" s="86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33" t="s">
        <v>17</v>
      </c>
      <c r="O5" s="100" t="s">
        <v>18</v>
      </c>
      <c r="P5" s="94" t="s">
        <v>25</v>
      </c>
      <c r="Q5" s="29" t="s">
        <v>26</v>
      </c>
    </row>
    <row r="6" spans="1:17" ht="12.75">
      <c r="A6" s="13">
        <v>1</v>
      </c>
      <c r="B6" s="69" t="s">
        <v>34</v>
      </c>
      <c r="C6" s="70">
        <v>3</v>
      </c>
      <c r="D6" s="71" t="s">
        <v>40</v>
      </c>
      <c r="E6" s="82">
        <v>0.0008912037037037036</v>
      </c>
      <c r="F6" s="87"/>
      <c r="G6" s="15"/>
      <c r="H6" s="15"/>
      <c r="I6" s="15"/>
      <c r="J6" s="15"/>
      <c r="K6" s="15"/>
      <c r="L6" s="15"/>
      <c r="M6" s="15"/>
      <c r="N6" s="34">
        <f>SUM(E6:M6)</f>
        <v>0.0008912037037037036</v>
      </c>
      <c r="O6" s="48">
        <v>0.001024884259259259</v>
      </c>
      <c r="P6" s="95">
        <f>SUM(O6:O10)</f>
        <v>0.005946759259259259</v>
      </c>
      <c r="Q6" s="112">
        <v>1</v>
      </c>
    </row>
    <row r="7" spans="1:17" ht="12.75">
      <c r="A7" s="16">
        <v>2</v>
      </c>
      <c r="B7" s="57" t="s">
        <v>38</v>
      </c>
      <c r="C7" s="61">
        <v>3</v>
      </c>
      <c r="D7" s="64" t="s">
        <v>40</v>
      </c>
      <c r="E7" s="46">
        <v>0.0009490740740740741</v>
      </c>
      <c r="F7" s="88"/>
      <c r="G7" s="52"/>
      <c r="H7" s="52"/>
      <c r="I7" s="52"/>
      <c r="J7" s="52"/>
      <c r="K7" s="52"/>
      <c r="L7" s="52"/>
      <c r="M7" s="52"/>
      <c r="N7" s="35">
        <f>SUM(E7:M7)</f>
        <v>0.0009490740740740741</v>
      </c>
      <c r="O7" s="49">
        <v>0.001091435185185185</v>
      </c>
      <c r="P7" s="96">
        <f>P6</f>
        <v>0.005946759259259259</v>
      </c>
      <c r="Q7" s="113"/>
    </row>
    <row r="8" spans="1:17" ht="12.75">
      <c r="A8" s="16">
        <v>3</v>
      </c>
      <c r="B8" s="57" t="s">
        <v>33</v>
      </c>
      <c r="C8" s="61">
        <v>3</v>
      </c>
      <c r="D8" s="64" t="s">
        <v>40</v>
      </c>
      <c r="E8" s="46">
        <v>0.001099537037037037</v>
      </c>
      <c r="F8" s="89"/>
      <c r="G8" s="7"/>
      <c r="H8" s="7"/>
      <c r="I8" s="7"/>
      <c r="J8" s="7"/>
      <c r="K8" s="7"/>
      <c r="L8" s="7"/>
      <c r="M8" s="7"/>
      <c r="N8" s="35">
        <f>SUM(E8:M8)</f>
        <v>0.001099537037037037</v>
      </c>
      <c r="O8" s="49">
        <v>0.0012644675925925926</v>
      </c>
      <c r="P8" s="97">
        <f>P6</f>
        <v>0.005946759259259259</v>
      </c>
      <c r="Q8" s="113"/>
    </row>
    <row r="9" spans="1:17" ht="12.75">
      <c r="A9" s="16">
        <v>4</v>
      </c>
      <c r="B9" s="57" t="s">
        <v>42</v>
      </c>
      <c r="C9" s="61">
        <v>2</v>
      </c>
      <c r="D9" s="64" t="s">
        <v>40</v>
      </c>
      <c r="E9" s="46">
        <v>0.0011226851851851851</v>
      </c>
      <c r="F9" s="89"/>
      <c r="G9" s="7"/>
      <c r="H9" s="7"/>
      <c r="I9" s="7"/>
      <c r="J9" s="7"/>
      <c r="K9" s="7"/>
      <c r="L9" s="7"/>
      <c r="M9" s="7"/>
      <c r="N9" s="35">
        <f>SUM(E9:M9)</f>
        <v>0.0011226851851851851</v>
      </c>
      <c r="O9" s="49">
        <v>0.0012349537037037038</v>
      </c>
      <c r="P9" s="98">
        <f>P6</f>
        <v>0.005946759259259259</v>
      </c>
      <c r="Q9" s="113"/>
    </row>
    <row r="10" spans="1:17" ht="13.5" thickBot="1">
      <c r="A10" s="17">
        <v>5</v>
      </c>
      <c r="B10" s="72" t="s">
        <v>54</v>
      </c>
      <c r="C10" s="73">
        <v>1</v>
      </c>
      <c r="D10" s="74" t="s">
        <v>40</v>
      </c>
      <c r="E10" s="47">
        <v>0.0013310185185185185</v>
      </c>
      <c r="F10" s="90"/>
      <c r="G10" s="20"/>
      <c r="H10" s="20"/>
      <c r="I10" s="20"/>
      <c r="J10" s="20"/>
      <c r="K10" s="20"/>
      <c r="L10" s="20"/>
      <c r="M10" s="20"/>
      <c r="N10" s="36">
        <f>SUM(E10:M10)</f>
        <v>0.0013310185185185185</v>
      </c>
      <c r="O10" s="50">
        <v>0.0013310185185185185</v>
      </c>
      <c r="P10" s="99">
        <f>P6</f>
        <v>0.005946759259259259</v>
      </c>
      <c r="Q10" s="114"/>
    </row>
    <row r="11" spans="1:17" ht="12.75">
      <c r="A11" s="13">
        <v>6</v>
      </c>
      <c r="B11" s="75" t="s">
        <v>31</v>
      </c>
      <c r="C11" s="76">
        <v>3</v>
      </c>
      <c r="D11" s="77" t="s">
        <v>5</v>
      </c>
      <c r="E11" s="83">
        <v>0.0007060185185185185</v>
      </c>
      <c r="F11" s="87"/>
      <c r="G11" s="15"/>
      <c r="H11" s="15"/>
      <c r="I11" s="15"/>
      <c r="J11" s="15"/>
      <c r="K11" s="15"/>
      <c r="L11" s="15"/>
      <c r="M11" s="15"/>
      <c r="N11" s="91">
        <f aca="true" t="shared" si="0" ref="N11:N20">SUM(D11:M11)</f>
        <v>0.0007060185185185185</v>
      </c>
      <c r="O11" s="101">
        <v>0.0008119212962962962</v>
      </c>
      <c r="P11" s="95">
        <f>SUM(O11:O15)</f>
        <v>0.00611400462962963</v>
      </c>
      <c r="Q11" s="112">
        <v>2</v>
      </c>
    </row>
    <row r="12" spans="1:17" ht="12.75">
      <c r="A12" s="16">
        <v>7</v>
      </c>
      <c r="B12" s="65" t="s">
        <v>45</v>
      </c>
      <c r="C12" s="59">
        <v>2</v>
      </c>
      <c r="D12" s="66" t="s">
        <v>5</v>
      </c>
      <c r="E12" s="84">
        <v>0.0008912037037037036</v>
      </c>
      <c r="F12" s="89"/>
      <c r="G12" s="7"/>
      <c r="H12" s="7"/>
      <c r="I12" s="7"/>
      <c r="J12" s="7"/>
      <c r="K12" s="7"/>
      <c r="L12" s="7"/>
      <c r="M12" s="7"/>
      <c r="N12" s="92">
        <f t="shared" si="0"/>
        <v>0.0008912037037037036</v>
      </c>
      <c r="O12" s="102">
        <v>0.000980324074074074</v>
      </c>
      <c r="P12" s="96">
        <f>P11</f>
        <v>0.00611400462962963</v>
      </c>
      <c r="Q12" s="113"/>
    </row>
    <row r="13" spans="1:17" ht="12.75">
      <c r="A13" s="16">
        <v>8</v>
      </c>
      <c r="B13" s="65" t="s">
        <v>52</v>
      </c>
      <c r="C13" s="59">
        <v>2</v>
      </c>
      <c r="D13" s="66" t="s">
        <v>5</v>
      </c>
      <c r="E13" s="84">
        <v>0.0009953703703703704</v>
      </c>
      <c r="F13" s="89"/>
      <c r="G13" s="7"/>
      <c r="H13" s="7"/>
      <c r="I13" s="7"/>
      <c r="J13" s="7"/>
      <c r="K13" s="7"/>
      <c r="L13" s="7"/>
      <c r="M13" s="7"/>
      <c r="N13" s="92">
        <f t="shared" si="0"/>
        <v>0.0009953703703703704</v>
      </c>
      <c r="O13" s="102">
        <v>0.0010949074074074075</v>
      </c>
      <c r="P13" s="97">
        <f>P11</f>
        <v>0.00611400462962963</v>
      </c>
      <c r="Q13" s="113"/>
    </row>
    <row r="14" spans="1:17" ht="12.75">
      <c r="A14" s="16">
        <v>9</v>
      </c>
      <c r="B14" s="65" t="s">
        <v>43</v>
      </c>
      <c r="C14" s="59">
        <v>2</v>
      </c>
      <c r="D14" s="66" t="s">
        <v>5</v>
      </c>
      <c r="E14" s="84">
        <v>0.0011342592592592591</v>
      </c>
      <c r="F14" s="89"/>
      <c r="G14" s="7"/>
      <c r="H14" s="7"/>
      <c r="I14" s="7"/>
      <c r="J14" s="7"/>
      <c r="K14" s="7"/>
      <c r="L14" s="7">
        <v>0.00023148148148148146</v>
      </c>
      <c r="M14" s="7"/>
      <c r="N14" s="92">
        <f t="shared" si="0"/>
        <v>0.0013657407407407405</v>
      </c>
      <c r="O14" s="102">
        <v>0.0015023148148148146</v>
      </c>
      <c r="P14" s="98">
        <f>P11</f>
        <v>0.00611400462962963</v>
      </c>
      <c r="Q14" s="113"/>
    </row>
    <row r="15" spans="1:17" ht="13.5" thickBot="1">
      <c r="A15" s="17">
        <v>10</v>
      </c>
      <c r="B15" s="78" t="s">
        <v>56</v>
      </c>
      <c r="C15" s="79">
        <v>1</v>
      </c>
      <c r="D15" s="80" t="s">
        <v>5</v>
      </c>
      <c r="E15" s="85">
        <v>0.0017245370370370372</v>
      </c>
      <c r="F15" s="90"/>
      <c r="G15" s="20"/>
      <c r="H15" s="20"/>
      <c r="I15" s="20"/>
      <c r="J15" s="20"/>
      <c r="K15" s="20"/>
      <c r="L15" s="20"/>
      <c r="M15" s="20"/>
      <c r="N15" s="93">
        <f t="shared" si="0"/>
        <v>0.0017245370370370372</v>
      </c>
      <c r="O15" s="103">
        <v>0.0017245370370370372</v>
      </c>
      <c r="P15" s="99">
        <f>P11</f>
        <v>0.00611400462962963</v>
      </c>
      <c r="Q15" s="114"/>
    </row>
    <row r="16" spans="1:17" ht="12.75">
      <c r="A16" s="13">
        <v>11</v>
      </c>
      <c r="B16" s="69" t="s">
        <v>44</v>
      </c>
      <c r="C16" s="70">
        <v>2</v>
      </c>
      <c r="D16" s="71" t="s">
        <v>50</v>
      </c>
      <c r="E16" s="82">
        <v>0.0009953703703703704</v>
      </c>
      <c r="F16" s="87"/>
      <c r="G16" s="15"/>
      <c r="H16" s="15"/>
      <c r="I16" s="15"/>
      <c r="J16" s="15"/>
      <c r="K16" s="15"/>
      <c r="L16" s="15"/>
      <c r="M16" s="15"/>
      <c r="N16" s="91">
        <f t="shared" si="0"/>
        <v>0.0009953703703703704</v>
      </c>
      <c r="O16" s="101">
        <v>0.0010949074074074075</v>
      </c>
      <c r="P16" s="95">
        <f>SUM(O16:O20)</f>
        <v>0.0068935185185185184</v>
      </c>
      <c r="Q16" s="112">
        <v>3</v>
      </c>
    </row>
    <row r="17" spans="1:17" ht="12.75">
      <c r="A17" s="16">
        <v>12</v>
      </c>
      <c r="B17" s="57" t="s">
        <v>35</v>
      </c>
      <c r="C17" s="61">
        <v>3</v>
      </c>
      <c r="D17" s="64" t="s">
        <v>50</v>
      </c>
      <c r="E17" s="46">
        <v>0.0010879629629629629</v>
      </c>
      <c r="F17" s="89"/>
      <c r="G17" s="7"/>
      <c r="H17" s="7"/>
      <c r="I17" s="7"/>
      <c r="J17" s="7"/>
      <c r="K17" s="7"/>
      <c r="L17" s="7"/>
      <c r="M17" s="7"/>
      <c r="N17" s="92">
        <f t="shared" si="0"/>
        <v>0.0010879629629629629</v>
      </c>
      <c r="O17" s="102">
        <v>0.0012511574074074072</v>
      </c>
      <c r="P17" s="96">
        <f>P16</f>
        <v>0.0068935185185185184</v>
      </c>
      <c r="Q17" s="113"/>
    </row>
    <row r="18" spans="1:17" ht="12.75">
      <c r="A18" s="16">
        <v>13</v>
      </c>
      <c r="B18" s="57" t="s">
        <v>36</v>
      </c>
      <c r="C18" s="61">
        <v>3</v>
      </c>
      <c r="D18" s="64" t="s">
        <v>50</v>
      </c>
      <c r="E18" s="46">
        <v>0.0012268518518518518</v>
      </c>
      <c r="F18" s="89"/>
      <c r="G18" s="7"/>
      <c r="H18" s="7"/>
      <c r="I18" s="7"/>
      <c r="J18" s="7"/>
      <c r="K18" s="7"/>
      <c r="L18" s="7"/>
      <c r="M18" s="7"/>
      <c r="N18" s="92">
        <f t="shared" si="0"/>
        <v>0.0012268518518518518</v>
      </c>
      <c r="O18" s="102">
        <v>0.0014108796296296295</v>
      </c>
      <c r="P18" s="97">
        <f>P16</f>
        <v>0.0068935185185185184</v>
      </c>
      <c r="Q18" s="113"/>
    </row>
    <row r="19" spans="1:17" ht="12.75">
      <c r="A19" s="16">
        <v>14</v>
      </c>
      <c r="B19" s="57" t="s">
        <v>32</v>
      </c>
      <c r="C19" s="61">
        <v>3</v>
      </c>
      <c r="D19" s="64" t="s">
        <v>50</v>
      </c>
      <c r="E19" s="46">
        <v>0.001365740740740741</v>
      </c>
      <c r="F19" s="89"/>
      <c r="G19" s="7"/>
      <c r="H19" s="7"/>
      <c r="I19" s="7"/>
      <c r="J19" s="7"/>
      <c r="K19" s="7"/>
      <c r="L19" s="7"/>
      <c r="M19" s="7"/>
      <c r="N19" s="92">
        <f t="shared" si="0"/>
        <v>0.001365740740740741</v>
      </c>
      <c r="O19" s="102">
        <v>0.0015706018518518519</v>
      </c>
      <c r="P19" s="98">
        <f>P16</f>
        <v>0.0068935185185185184</v>
      </c>
      <c r="Q19" s="113"/>
    </row>
    <row r="20" spans="1:17" ht="13.5" thickBot="1">
      <c r="A20" s="17">
        <v>15</v>
      </c>
      <c r="B20" s="72" t="s">
        <v>58</v>
      </c>
      <c r="C20" s="73">
        <v>2</v>
      </c>
      <c r="D20" s="74" t="s">
        <v>50</v>
      </c>
      <c r="E20" s="47">
        <v>0.001423611111111111</v>
      </c>
      <c r="F20" s="90"/>
      <c r="G20" s="20"/>
      <c r="H20" s="20"/>
      <c r="I20" s="20"/>
      <c r="J20" s="56"/>
      <c r="K20" s="20"/>
      <c r="L20" s="20"/>
      <c r="M20" s="20"/>
      <c r="N20" s="93">
        <f t="shared" si="0"/>
        <v>0.001423611111111111</v>
      </c>
      <c r="O20" s="103">
        <v>0.001565972222222222</v>
      </c>
      <c r="P20" s="99">
        <f>P16</f>
        <v>0.0068935185185185184</v>
      </c>
      <c r="Q20" s="114"/>
    </row>
    <row r="23" ht="12.75">
      <c r="B23" t="s">
        <v>65</v>
      </c>
    </row>
  </sheetData>
  <mergeCells count="5">
    <mergeCell ref="Q11:Q15"/>
    <mergeCell ref="A2:O2"/>
    <mergeCell ref="A3:O3"/>
    <mergeCell ref="Q16:Q20"/>
    <mergeCell ref="Q6:Q10"/>
  </mergeCells>
  <printOptions/>
  <pageMargins left="0.75" right="0.75" top="0.56" bottom="0.5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pane ySplit="4" topLeftCell="BM27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6.75390625" style="1" customWidth="1"/>
    <col min="6" max="11" width="5.375" style="1" customWidth="1"/>
    <col min="12" max="12" width="7.25390625" style="1" customWidth="1"/>
    <col min="13" max="13" width="7.375" style="1" customWidth="1"/>
    <col min="14" max="14" width="5.75390625" style="0" customWidth="1"/>
    <col min="15" max="16" width="8.00390625" style="0" customWidth="1"/>
    <col min="17" max="17" width="5.75390625" style="0" customWidth="1"/>
  </cols>
  <sheetData>
    <row r="1" spans="1:17" ht="15.7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17.25" customHeight="1" thickBot="1">
      <c r="A3" t="s">
        <v>41</v>
      </c>
      <c r="Q3" s="9" t="s">
        <v>22</v>
      </c>
    </row>
    <row r="4" spans="1:17" ht="76.5" customHeight="1" thickBot="1">
      <c r="A4" s="21" t="s">
        <v>16</v>
      </c>
      <c r="B4" s="22" t="s">
        <v>29</v>
      </c>
      <c r="C4" s="23" t="s">
        <v>3</v>
      </c>
      <c r="D4" s="23" t="s">
        <v>4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2" t="s">
        <v>17</v>
      </c>
      <c r="O4" s="22" t="s">
        <v>18</v>
      </c>
      <c r="P4" s="43" t="s">
        <v>27</v>
      </c>
      <c r="Q4" s="44" t="s">
        <v>26</v>
      </c>
    </row>
    <row r="5" spans="1:17" ht="12.75">
      <c r="A5" s="13">
        <v>1</v>
      </c>
      <c r="B5" s="104" t="s">
        <v>31</v>
      </c>
      <c r="C5" s="105">
        <v>3</v>
      </c>
      <c r="D5" s="106" t="s">
        <v>5</v>
      </c>
      <c r="E5" s="51">
        <v>0.0007060185185185185</v>
      </c>
      <c r="F5" s="68"/>
      <c r="G5" s="68"/>
      <c r="H5" s="68"/>
      <c r="I5" s="68"/>
      <c r="J5" s="68"/>
      <c r="K5" s="68"/>
      <c r="L5" s="68"/>
      <c r="M5" s="68"/>
      <c r="N5" s="51">
        <f aca="true" t="shared" si="0" ref="N5:N12">SUM(E5:M5)</f>
        <v>0.0007060185185185185</v>
      </c>
      <c r="O5" s="51">
        <v>0.0008119212962962962</v>
      </c>
      <c r="P5" s="107">
        <f>SUM(O5:O12)</f>
        <v>0.010049189814814815</v>
      </c>
      <c r="Q5" s="37">
        <v>1</v>
      </c>
    </row>
    <row r="6" spans="1:17" ht="12.75">
      <c r="A6" s="16">
        <v>2</v>
      </c>
      <c r="B6" s="57" t="s">
        <v>34</v>
      </c>
      <c r="C6" s="61">
        <v>3</v>
      </c>
      <c r="D6" s="64" t="s">
        <v>40</v>
      </c>
      <c r="E6" s="7">
        <v>0.0008912037037037036</v>
      </c>
      <c r="F6" s="7"/>
      <c r="G6" s="7"/>
      <c r="H6" s="7"/>
      <c r="I6" s="7"/>
      <c r="J6" s="7"/>
      <c r="K6" s="7"/>
      <c r="L6" s="7"/>
      <c r="M6" s="7"/>
      <c r="N6" s="7">
        <f t="shared" si="0"/>
        <v>0.0008912037037037036</v>
      </c>
      <c r="O6" s="7">
        <v>0.001024884259259259</v>
      </c>
      <c r="P6" s="41"/>
      <c r="Q6" s="38"/>
    </row>
    <row r="7" spans="1:17" ht="12.75">
      <c r="A7" s="16">
        <v>3</v>
      </c>
      <c r="B7" s="57" t="s">
        <v>38</v>
      </c>
      <c r="C7" s="61">
        <v>3</v>
      </c>
      <c r="D7" s="64" t="s">
        <v>40</v>
      </c>
      <c r="E7" s="7">
        <v>0.0009490740740740741</v>
      </c>
      <c r="F7" s="52"/>
      <c r="G7" s="52"/>
      <c r="H7" s="52"/>
      <c r="I7" s="52"/>
      <c r="J7" s="52"/>
      <c r="K7" s="52"/>
      <c r="L7" s="52"/>
      <c r="M7" s="52"/>
      <c r="N7" s="7">
        <f t="shared" si="0"/>
        <v>0.0009490740740740741</v>
      </c>
      <c r="O7" s="7">
        <v>0.001091435185185185</v>
      </c>
      <c r="P7" s="41"/>
      <c r="Q7" s="38"/>
    </row>
    <row r="8" spans="1:17" ht="12.75">
      <c r="A8" s="16">
        <v>4</v>
      </c>
      <c r="B8" s="57" t="s">
        <v>35</v>
      </c>
      <c r="C8" s="61">
        <v>3</v>
      </c>
      <c r="D8" s="64" t="s">
        <v>50</v>
      </c>
      <c r="E8" s="7">
        <v>0.0010879629629629629</v>
      </c>
      <c r="F8" s="7"/>
      <c r="G8" s="7"/>
      <c r="H8" s="7"/>
      <c r="I8" s="7"/>
      <c r="J8" s="7"/>
      <c r="K8" s="7"/>
      <c r="L8" s="7"/>
      <c r="M8" s="7"/>
      <c r="N8" s="7">
        <f t="shared" si="0"/>
        <v>0.0010879629629629629</v>
      </c>
      <c r="O8" s="7">
        <v>0.0012511574074074072</v>
      </c>
      <c r="P8" s="41"/>
      <c r="Q8" s="38"/>
    </row>
    <row r="9" spans="1:17" ht="12.75">
      <c r="A9" s="16">
        <v>5</v>
      </c>
      <c r="B9" s="57" t="s">
        <v>33</v>
      </c>
      <c r="C9" s="61">
        <v>3</v>
      </c>
      <c r="D9" s="64" t="s">
        <v>40</v>
      </c>
      <c r="E9" s="7">
        <v>0.001099537037037037</v>
      </c>
      <c r="F9" s="7"/>
      <c r="G9" s="7"/>
      <c r="H9" s="7"/>
      <c r="I9" s="7"/>
      <c r="J9" s="7"/>
      <c r="K9" s="7"/>
      <c r="L9" s="7"/>
      <c r="M9" s="7"/>
      <c r="N9" s="7">
        <f t="shared" si="0"/>
        <v>0.001099537037037037</v>
      </c>
      <c r="O9" s="7">
        <v>0.0012644675925925926</v>
      </c>
      <c r="P9" s="41"/>
      <c r="Q9" s="38"/>
    </row>
    <row r="10" spans="1:17" ht="12.75">
      <c r="A10" s="16">
        <v>6</v>
      </c>
      <c r="B10" s="57" t="s">
        <v>36</v>
      </c>
      <c r="C10" s="61">
        <v>3</v>
      </c>
      <c r="D10" s="64" t="s">
        <v>50</v>
      </c>
      <c r="E10" s="7">
        <v>0.0012268518518518518</v>
      </c>
      <c r="F10" s="7"/>
      <c r="G10" s="7"/>
      <c r="H10" s="7"/>
      <c r="I10" s="7"/>
      <c r="J10" s="7"/>
      <c r="K10" s="7"/>
      <c r="L10" s="7"/>
      <c r="M10" s="7"/>
      <c r="N10" s="7">
        <f t="shared" si="0"/>
        <v>0.0012268518518518518</v>
      </c>
      <c r="O10" s="7">
        <v>0.0014108796296296295</v>
      </c>
      <c r="P10" s="41"/>
      <c r="Q10" s="38"/>
    </row>
    <row r="11" spans="1:17" ht="12.75">
      <c r="A11" s="16">
        <v>7</v>
      </c>
      <c r="B11" s="57" t="s">
        <v>32</v>
      </c>
      <c r="C11" s="61">
        <v>3</v>
      </c>
      <c r="D11" s="64" t="s">
        <v>50</v>
      </c>
      <c r="E11" s="7">
        <v>0.001365740740740741</v>
      </c>
      <c r="F11" s="7"/>
      <c r="G11" s="7"/>
      <c r="H11" s="7"/>
      <c r="I11" s="7"/>
      <c r="J11" s="7"/>
      <c r="K11" s="7"/>
      <c r="L11" s="7"/>
      <c r="M11" s="7"/>
      <c r="N11" s="7">
        <f t="shared" si="0"/>
        <v>0.001365740740740741</v>
      </c>
      <c r="O11" s="7">
        <v>0.0015706018518518519</v>
      </c>
      <c r="P11" s="41"/>
      <c r="Q11" s="38"/>
    </row>
    <row r="12" spans="1:17" ht="13.5" thickBot="1">
      <c r="A12" s="17">
        <v>8</v>
      </c>
      <c r="B12" s="57" t="s">
        <v>39</v>
      </c>
      <c r="C12" s="61">
        <v>3</v>
      </c>
      <c r="D12" s="64" t="s">
        <v>59</v>
      </c>
      <c r="E12" s="7">
        <v>0.001412037037037037</v>
      </c>
      <c r="F12" s="52"/>
      <c r="G12" s="52"/>
      <c r="H12" s="52"/>
      <c r="I12" s="52"/>
      <c r="J12" s="52"/>
      <c r="K12" s="52"/>
      <c r="L12" s="52"/>
      <c r="M12" s="52"/>
      <c r="N12" s="7">
        <f t="shared" si="0"/>
        <v>0.001412037037037037</v>
      </c>
      <c r="O12" s="7">
        <v>0.0016238425925925923</v>
      </c>
      <c r="P12" s="42"/>
      <c r="Q12" s="39"/>
    </row>
    <row r="13" spans="1:17" ht="12.75">
      <c r="A13" s="13">
        <v>9</v>
      </c>
      <c r="B13" s="31" t="s">
        <v>37</v>
      </c>
      <c r="C13" s="30" t="s">
        <v>20</v>
      </c>
      <c r="D13" s="14"/>
      <c r="E13" s="15">
        <v>0.000787037037037037</v>
      </c>
      <c r="F13" s="15"/>
      <c r="G13" s="15"/>
      <c r="H13" s="15"/>
      <c r="I13" s="15"/>
      <c r="J13" s="15"/>
      <c r="K13" s="15"/>
      <c r="L13" s="15"/>
      <c r="M13" s="15"/>
      <c r="N13" s="15">
        <v>0.000787037037037037</v>
      </c>
      <c r="O13" s="15">
        <v>0.0009050925925925925</v>
      </c>
      <c r="P13" s="40">
        <f>SUM(O13:O20)</f>
        <v>0.010071180555555554</v>
      </c>
      <c r="Q13" s="37">
        <v>2</v>
      </c>
    </row>
    <row r="14" spans="1:17" ht="12.75">
      <c r="A14" s="16">
        <v>10</v>
      </c>
      <c r="B14" s="10" t="s">
        <v>23</v>
      </c>
      <c r="C14" s="11" t="s">
        <v>20</v>
      </c>
      <c r="D14" s="3"/>
      <c r="E14" s="7">
        <v>0.0008101851851851852</v>
      </c>
      <c r="F14" s="7"/>
      <c r="G14" s="7"/>
      <c r="H14" s="7"/>
      <c r="I14" s="7"/>
      <c r="J14" s="7"/>
      <c r="K14" s="7"/>
      <c r="L14" s="7"/>
      <c r="M14" s="7"/>
      <c r="N14" s="7">
        <v>0.0008101851851851852</v>
      </c>
      <c r="O14" s="7">
        <v>0.0009317129629629629</v>
      </c>
      <c r="P14" s="41"/>
      <c r="Q14" s="38"/>
    </row>
    <row r="15" spans="1:17" ht="12.75">
      <c r="A15" s="16">
        <v>11</v>
      </c>
      <c r="B15" s="10" t="s">
        <v>24</v>
      </c>
      <c r="C15" s="3" t="s">
        <v>20</v>
      </c>
      <c r="D15" s="3"/>
      <c r="E15" s="7">
        <v>0.0008912037037037036</v>
      </c>
      <c r="F15" s="7"/>
      <c r="G15" s="7"/>
      <c r="H15" s="7"/>
      <c r="I15" s="7"/>
      <c r="J15" s="7"/>
      <c r="K15" s="7"/>
      <c r="L15" s="7"/>
      <c r="M15" s="7"/>
      <c r="N15" s="7">
        <v>0.0008912037037037036</v>
      </c>
      <c r="O15" s="7">
        <v>0.001024884259259259</v>
      </c>
      <c r="P15" s="41"/>
      <c r="Q15" s="38"/>
    </row>
    <row r="16" spans="1:17" ht="12.75">
      <c r="A16" s="16">
        <v>12</v>
      </c>
      <c r="B16" s="10" t="s">
        <v>51</v>
      </c>
      <c r="C16" s="3" t="s">
        <v>20</v>
      </c>
      <c r="D16" s="3"/>
      <c r="E16" s="7">
        <v>0.0009259259259259259</v>
      </c>
      <c r="F16" s="7"/>
      <c r="G16" s="7"/>
      <c r="H16" s="7"/>
      <c r="I16" s="7"/>
      <c r="J16" s="7"/>
      <c r="K16" s="7"/>
      <c r="L16" s="7"/>
      <c r="M16" s="7"/>
      <c r="N16" s="7">
        <v>0.0009259259259259259</v>
      </c>
      <c r="O16" s="7">
        <v>0.0010648148148148147</v>
      </c>
      <c r="P16" s="41"/>
      <c r="Q16" s="38"/>
    </row>
    <row r="17" spans="1:17" ht="12.75">
      <c r="A17" s="16">
        <v>13</v>
      </c>
      <c r="B17" s="10" t="s">
        <v>2</v>
      </c>
      <c r="C17" s="3" t="s">
        <v>20</v>
      </c>
      <c r="D17" s="3"/>
      <c r="E17" s="7">
        <v>0.0011689814814814816</v>
      </c>
      <c r="F17" s="7"/>
      <c r="G17" s="7"/>
      <c r="H17" s="7"/>
      <c r="I17" s="7"/>
      <c r="J17" s="7"/>
      <c r="K17" s="7"/>
      <c r="L17" s="7"/>
      <c r="M17" s="7"/>
      <c r="N17" s="7">
        <v>0.0011689814814814816</v>
      </c>
      <c r="O17" s="7">
        <v>0.0013443287037037037</v>
      </c>
      <c r="P17" s="41"/>
      <c r="Q17" s="38"/>
    </row>
    <row r="18" spans="1:17" ht="12.75">
      <c r="A18" s="16">
        <v>14</v>
      </c>
      <c r="B18" s="10" t="s">
        <v>53</v>
      </c>
      <c r="C18" s="3" t="s">
        <v>20</v>
      </c>
      <c r="D18" s="3"/>
      <c r="E18" s="7">
        <v>0.00125</v>
      </c>
      <c r="F18" s="7"/>
      <c r="G18" s="7"/>
      <c r="H18" s="7"/>
      <c r="I18" s="7"/>
      <c r="J18" s="7"/>
      <c r="K18" s="7"/>
      <c r="L18" s="7"/>
      <c r="M18" s="7"/>
      <c r="N18" s="7">
        <v>0.00125</v>
      </c>
      <c r="O18" s="7">
        <v>0.0014375</v>
      </c>
      <c r="P18" s="41"/>
      <c r="Q18" s="38"/>
    </row>
    <row r="19" spans="1:17" ht="12.75">
      <c r="A19" s="16">
        <v>15</v>
      </c>
      <c r="B19" s="10" t="s">
        <v>0</v>
      </c>
      <c r="C19" s="3" t="s">
        <v>20</v>
      </c>
      <c r="D19" s="3"/>
      <c r="E19" s="7">
        <v>0.0013541666666666667</v>
      </c>
      <c r="F19" s="7"/>
      <c r="G19" s="7"/>
      <c r="H19" s="7"/>
      <c r="I19" s="7"/>
      <c r="J19" s="7"/>
      <c r="K19" s="7"/>
      <c r="L19" s="7"/>
      <c r="M19" s="7"/>
      <c r="N19" s="7">
        <v>0.0013541666666666667</v>
      </c>
      <c r="O19" s="7">
        <v>0.0015572916666666667</v>
      </c>
      <c r="P19" s="41"/>
      <c r="Q19" s="38"/>
    </row>
    <row r="20" spans="1:17" ht="13.5" thickBot="1">
      <c r="A20" s="17">
        <v>16</v>
      </c>
      <c r="B20" s="18" t="s">
        <v>1</v>
      </c>
      <c r="C20" s="19" t="s">
        <v>20</v>
      </c>
      <c r="D20" s="19"/>
      <c r="E20" s="20">
        <v>0.0011111111111111111</v>
      </c>
      <c r="F20" s="20"/>
      <c r="G20" s="20"/>
      <c r="H20" s="20"/>
      <c r="I20" s="20"/>
      <c r="J20" s="20"/>
      <c r="K20" s="20">
        <v>0.00023148148148148146</v>
      </c>
      <c r="L20" s="20">
        <v>0.00023148148148148146</v>
      </c>
      <c r="M20" s="20"/>
      <c r="N20" s="20">
        <v>0.001574074074074074</v>
      </c>
      <c r="O20" s="20">
        <v>0.0018055555555555557</v>
      </c>
      <c r="P20" s="42"/>
      <c r="Q20" s="39"/>
    </row>
    <row r="21" spans="1:17" ht="12.75">
      <c r="A21" s="45">
        <v>17</v>
      </c>
      <c r="B21" s="69" t="s">
        <v>45</v>
      </c>
      <c r="C21" s="70">
        <v>2</v>
      </c>
      <c r="D21" s="71" t="s">
        <v>5</v>
      </c>
      <c r="E21" s="15">
        <v>0.0008912037037037036</v>
      </c>
      <c r="F21" s="15"/>
      <c r="G21" s="15"/>
      <c r="H21" s="15"/>
      <c r="I21" s="15"/>
      <c r="J21" s="15"/>
      <c r="K21" s="15"/>
      <c r="L21" s="15"/>
      <c r="M21" s="15"/>
      <c r="N21" s="15">
        <f aca="true" t="shared" si="1" ref="N21:N36">SUM(E21:M21)</f>
        <v>0.0008912037037037036</v>
      </c>
      <c r="O21" s="15">
        <v>0.000980324074074074</v>
      </c>
      <c r="P21" s="40">
        <f>SUM(O21:O28)</f>
        <v>0.027920138888888883</v>
      </c>
      <c r="Q21" s="38">
        <v>3</v>
      </c>
    </row>
    <row r="22" spans="1:17" ht="12.75">
      <c r="A22" s="16">
        <v>18</v>
      </c>
      <c r="B22" s="57" t="s">
        <v>44</v>
      </c>
      <c r="C22" s="61">
        <v>2</v>
      </c>
      <c r="D22" s="64" t="s">
        <v>50</v>
      </c>
      <c r="E22" s="7">
        <v>0.0009953703703703704</v>
      </c>
      <c r="F22" s="7"/>
      <c r="G22" s="7"/>
      <c r="H22" s="7"/>
      <c r="I22" s="7"/>
      <c r="J22" s="7"/>
      <c r="K22" s="7"/>
      <c r="L22" s="7"/>
      <c r="M22" s="7"/>
      <c r="N22" s="7">
        <f t="shared" si="1"/>
        <v>0.0009953703703703704</v>
      </c>
      <c r="O22" s="7">
        <v>0.0010949074074074075</v>
      </c>
      <c r="P22" s="41"/>
      <c r="Q22" s="38"/>
    </row>
    <row r="23" spans="1:17" ht="12.75">
      <c r="A23" s="16">
        <v>19</v>
      </c>
      <c r="B23" s="57" t="s">
        <v>52</v>
      </c>
      <c r="C23" s="61">
        <v>2</v>
      </c>
      <c r="D23" s="64" t="s">
        <v>5</v>
      </c>
      <c r="E23" s="7">
        <v>0.0009953703703703704</v>
      </c>
      <c r="F23" s="7"/>
      <c r="G23" s="7"/>
      <c r="H23" s="7"/>
      <c r="I23" s="7"/>
      <c r="J23" s="7"/>
      <c r="K23" s="7"/>
      <c r="L23" s="7"/>
      <c r="M23" s="7"/>
      <c r="N23" s="7">
        <f t="shared" si="1"/>
        <v>0.0009953703703703704</v>
      </c>
      <c r="O23" s="7">
        <v>0.0010949074074074075</v>
      </c>
      <c r="P23" s="41"/>
      <c r="Q23" s="38"/>
    </row>
    <row r="24" spans="1:17" ht="12.75">
      <c r="A24" s="16">
        <v>20</v>
      </c>
      <c r="B24" s="57" t="s">
        <v>42</v>
      </c>
      <c r="C24" s="61">
        <v>2</v>
      </c>
      <c r="D24" s="64" t="s">
        <v>40</v>
      </c>
      <c r="E24" s="7">
        <v>0.0011226851851851851</v>
      </c>
      <c r="F24" s="7"/>
      <c r="G24" s="7"/>
      <c r="H24" s="7"/>
      <c r="I24" s="7"/>
      <c r="J24" s="7"/>
      <c r="K24" s="7"/>
      <c r="L24" s="7"/>
      <c r="M24" s="7"/>
      <c r="N24" s="7">
        <f t="shared" si="1"/>
        <v>0.0011226851851851851</v>
      </c>
      <c r="O24" s="7">
        <v>0.0012349537037037038</v>
      </c>
      <c r="P24" s="41"/>
      <c r="Q24" s="38"/>
    </row>
    <row r="25" spans="1:17" ht="12.75">
      <c r="A25" s="16">
        <v>21</v>
      </c>
      <c r="B25" s="57" t="s">
        <v>43</v>
      </c>
      <c r="C25" s="61">
        <v>2</v>
      </c>
      <c r="D25" s="64" t="s">
        <v>5</v>
      </c>
      <c r="E25" s="7">
        <v>0.0011342592592592591</v>
      </c>
      <c r="F25" s="7"/>
      <c r="G25" s="7"/>
      <c r="H25" s="7"/>
      <c r="I25" s="7"/>
      <c r="J25" s="7"/>
      <c r="K25" s="7"/>
      <c r="L25" s="7">
        <v>0.00023148148148148146</v>
      </c>
      <c r="M25" s="7"/>
      <c r="N25" s="7">
        <f t="shared" si="1"/>
        <v>0.0013657407407407405</v>
      </c>
      <c r="O25" s="7">
        <v>0.0015023148148148146</v>
      </c>
      <c r="P25" s="41"/>
      <c r="Q25" s="38"/>
    </row>
    <row r="26" spans="1:17" ht="12.75">
      <c r="A26" s="16">
        <v>22</v>
      </c>
      <c r="B26" s="57" t="s">
        <v>58</v>
      </c>
      <c r="C26" s="61">
        <v>2</v>
      </c>
      <c r="D26" s="64" t="s">
        <v>50</v>
      </c>
      <c r="E26" s="7">
        <v>0.001423611111111111</v>
      </c>
      <c r="F26" s="7"/>
      <c r="G26" s="7"/>
      <c r="H26" s="7"/>
      <c r="I26" s="7"/>
      <c r="J26" s="7"/>
      <c r="K26" s="7"/>
      <c r="L26" s="7"/>
      <c r="M26" s="7"/>
      <c r="N26" s="7">
        <f t="shared" si="1"/>
        <v>0.001423611111111111</v>
      </c>
      <c r="O26" s="7">
        <v>0.001565972222222222</v>
      </c>
      <c r="P26" s="41"/>
      <c r="Q26" s="38"/>
    </row>
    <row r="27" spans="1:17" ht="12.75">
      <c r="A27" s="16">
        <v>23</v>
      </c>
      <c r="B27" s="57" t="s">
        <v>46</v>
      </c>
      <c r="C27" s="61">
        <v>2</v>
      </c>
      <c r="D27" s="64" t="s">
        <v>5</v>
      </c>
      <c r="E27" s="7">
        <v>0.001689814814814815</v>
      </c>
      <c r="F27" s="7"/>
      <c r="G27" s="7"/>
      <c r="H27" s="7"/>
      <c r="I27" s="7"/>
      <c r="J27" s="7"/>
      <c r="K27" s="7">
        <v>0.00023148148148148146</v>
      </c>
      <c r="L27" s="7"/>
      <c r="M27" s="7"/>
      <c r="N27" s="7">
        <f t="shared" si="1"/>
        <v>0.0019212962962962964</v>
      </c>
      <c r="O27" s="7">
        <v>0.002113425925925926</v>
      </c>
      <c r="P27" s="41"/>
      <c r="Q27" s="38"/>
    </row>
    <row r="28" spans="1:17" ht="13.5" thickBot="1">
      <c r="A28" s="17">
        <v>24</v>
      </c>
      <c r="B28" s="32" t="s">
        <v>63</v>
      </c>
      <c r="C28" s="19">
        <v>2</v>
      </c>
      <c r="D28" s="19" t="s">
        <v>64</v>
      </c>
      <c r="E28" s="20">
        <v>0.002777777777777778</v>
      </c>
      <c r="F28" s="20">
        <v>0.00173611111111111</v>
      </c>
      <c r="G28" s="20">
        <v>0.00173611111111111</v>
      </c>
      <c r="H28" s="20">
        <v>0.00173611111111111</v>
      </c>
      <c r="I28" s="20">
        <v>0.00173611111111111</v>
      </c>
      <c r="J28" s="20">
        <v>0.001736111111111111</v>
      </c>
      <c r="K28" s="20">
        <v>0.001736111111111111</v>
      </c>
      <c r="L28" s="20">
        <v>0.001736111111111111</v>
      </c>
      <c r="M28" s="20">
        <v>0.001736111111111111</v>
      </c>
      <c r="N28" s="20">
        <f t="shared" si="1"/>
        <v>0.016666666666666663</v>
      </c>
      <c r="O28" s="20">
        <f>IF(OR(C28="Р",C28="С",C28=3),N28*1.15,IF(C28=1,N28,IF(C28=2,N28*1.1,"???")))</f>
        <v>0.01833333333333333</v>
      </c>
      <c r="P28" s="42"/>
      <c r="Q28" s="39"/>
    </row>
    <row r="29" spans="1:17" ht="12.75">
      <c r="A29" s="13">
        <v>25</v>
      </c>
      <c r="B29" s="57" t="s">
        <v>54</v>
      </c>
      <c r="C29" s="61">
        <v>1</v>
      </c>
      <c r="D29" s="64" t="s">
        <v>40</v>
      </c>
      <c r="E29" s="7">
        <v>0.0013310185185185185</v>
      </c>
      <c r="F29" s="7"/>
      <c r="G29" s="7"/>
      <c r="H29" s="7"/>
      <c r="I29" s="7"/>
      <c r="J29" s="7"/>
      <c r="K29" s="7"/>
      <c r="L29" s="7"/>
      <c r="M29" s="7"/>
      <c r="N29" s="7">
        <f t="shared" si="1"/>
        <v>0.0013310185185185185</v>
      </c>
      <c r="O29" s="7">
        <v>0.0013310185185185185</v>
      </c>
      <c r="P29" s="109">
        <f>SUM(O29:O36)</f>
        <v>0.07582175925925924</v>
      </c>
      <c r="Q29" s="37">
        <v>4</v>
      </c>
    </row>
    <row r="30" spans="1:17" ht="12.75">
      <c r="A30" s="16">
        <v>26</v>
      </c>
      <c r="B30" s="57" t="s">
        <v>57</v>
      </c>
      <c r="C30" s="61">
        <v>1</v>
      </c>
      <c r="D30" s="64" t="s">
        <v>50</v>
      </c>
      <c r="E30" s="7">
        <v>0.0017013888888888892</v>
      </c>
      <c r="F30" s="7"/>
      <c r="G30" s="7"/>
      <c r="H30" s="7"/>
      <c r="I30" s="7"/>
      <c r="J30" s="7"/>
      <c r="K30" s="7"/>
      <c r="L30" s="7"/>
      <c r="M30" s="7"/>
      <c r="N30" s="7">
        <f t="shared" si="1"/>
        <v>0.0017013888888888892</v>
      </c>
      <c r="O30" s="7">
        <v>0.0017013888888888892</v>
      </c>
      <c r="P30" s="41"/>
      <c r="Q30" s="38"/>
    </row>
    <row r="31" spans="1:17" ht="12.75">
      <c r="A31" s="16">
        <v>27</v>
      </c>
      <c r="B31" s="57" t="s">
        <v>56</v>
      </c>
      <c r="C31" s="61">
        <v>1</v>
      </c>
      <c r="D31" s="64" t="s">
        <v>5</v>
      </c>
      <c r="E31" s="7">
        <v>0.0017245370370370372</v>
      </c>
      <c r="F31" s="7"/>
      <c r="G31" s="7"/>
      <c r="H31" s="7"/>
      <c r="I31" s="7"/>
      <c r="J31" s="7"/>
      <c r="K31" s="7"/>
      <c r="L31" s="7"/>
      <c r="M31" s="7"/>
      <c r="N31" s="7">
        <f t="shared" si="1"/>
        <v>0.0017245370370370372</v>
      </c>
      <c r="O31" s="7">
        <v>0.0017245370370370372</v>
      </c>
      <c r="P31" s="41"/>
      <c r="Q31" s="38"/>
    </row>
    <row r="32" spans="1:17" ht="12.75">
      <c r="A32" s="16">
        <v>28</v>
      </c>
      <c r="B32" s="57" t="s">
        <v>55</v>
      </c>
      <c r="C32" s="61">
        <v>1</v>
      </c>
      <c r="D32" s="64" t="s">
        <v>5</v>
      </c>
      <c r="E32" s="7">
        <v>0.002777777777777778</v>
      </c>
      <c r="F32" s="7"/>
      <c r="G32" s="7"/>
      <c r="H32" s="7">
        <v>0.00023148148148148146</v>
      </c>
      <c r="I32" s="7"/>
      <c r="J32" s="7"/>
      <c r="K32" s="7">
        <v>0.0006944444444444445</v>
      </c>
      <c r="L32" s="7">
        <v>0.0006944444444444445</v>
      </c>
      <c r="M32" s="7"/>
      <c r="N32" s="7">
        <f t="shared" si="1"/>
        <v>0.004398148148148148</v>
      </c>
      <c r="O32" s="7">
        <v>0.004398148148148148</v>
      </c>
      <c r="P32" s="41"/>
      <c r="Q32" s="38"/>
    </row>
    <row r="33" spans="1:17" ht="12.75">
      <c r="A33" s="16">
        <v>29</v>
      </c>
      <c r="B33" s="10" t="s">
        <v>63</v>
      </c>
      <c r="C33" s="3">
        <v>1</v>
      </c>
      <c r="D33" s="3" t="s">
        <v>64</v>
      </c>
      <c r="E33" s="67">
        <v>0.002777777777777778</v>
      </c>
      <c r="F33" s="67">
        <v>0.00173611111111111</v>
      </c>
      <c r="G33" s="67">
        <v>0.00173611111111111</v>
      </c>
      <c r="H33" s="67">
        <v>0.00173611111111111</v>
      </c>
      <c r="I33" s="67">
        <v>0.00173611111111111</v>
      </c>
      <c r="J33" s="67">
        <v>0.001736111111111111</v>
      </c>
      <c r="K33" s="67">
        <v>0.001736111111111111</v>
      </c>
      <c r="L33" s="67">
        <v>0.001736111111111111</v>
      </c>
      <c r="M33" s="67">
        <v>0.001736111111111111</v>
      </c>
      <c r="N33" s="67">
        <f t="shared" si="1"/>
        <v>0.016666666666666663</v>
      </c>
      <c r="O33" s="7">
        <f>IF(OR(C33="Р",C33="С",C33=3),N33*1.15,IF(C33=1,N33,IF(C33=2,N33*1.1,"???")))</f>
        <v>0.016666666666666663</v>
      </c>
      <c r="P33" s="41"/>
      <c r="Q33" s="38"/>
    </row>
    <row r="34" spans="1:17" ht="12.75">
      <c r="A34" s="16">
        <v>30</v>
      </c>
      <c r="B34" s="10" t="s">
        <v>63</v>
      </c>
      <c r="C34" s="3">
        <v>1</v>
      </c>
      <c r="D34" s="3" t="s">
        <v>64</v>
      </c>
      <c r="E34" s="7">
        <v>0.002777777777777778</v>
      </c>
      <c r="F34" s="7">
        <v>0.00173611111111111</v>
      </c>
      <c r="G34" s="7">
        <v>0.00173611111111111</v>
      </c>
      <c r="H34" s="7">
        <v>0.00173611111111111</v>
      </c>
      <c r="I34" s="7">
        <v>0.00173611111111111</v>
      </c>
      <c r="J34" s="7">
        <v>0.001736111111111111</v>
      </c>
      <c r="K34" s="7">
        <v>0.001736111111111111</v>
      </c>
      <c r="L34" s="7">
        <v>0.001736111111111111</v>
      </c>
      <c r="M34" s="7">
        <v>0.001736111111111111</v>
      </c>
      <c r="N34" s="7">
        <f t="shared" si="1"/>
        <v>0.016666666666666663</v>
      </c>
      <c r="O34" s="7">
        <f>IF(OR(C34="Р",C34="С",C34=3),N34*1.15,IF(C34=1,N34,IF(C34=2,N34*1.1,"???")))</f>
        <v>0.016666666666666663</v>
      </c>
      <c r="P34" s="41"/>
      <c r="Q34" s="38"/>
    </row>
    <row r="35" spans="1:17" ht="12.75">
      <c r="A35" s="16">
        <v>31</v>
      </c>
      <c r="B35" s="10" t="s">
        <v>63</v>
      </c>
      <c r="C35" s="3">
        <v>1</v>
      </c>
      <c r="D35" s="3" t="s">
        <v>64</v>
      </c>
      <c r="E35" s="7">
        <v>0.002777777777777778</v>
      </c>
      <c r="F35" s="7">
        <v>0.00173611111111111</v>
      </c>
      <c r="G35" s="7">
        <v>0.00173611111111111</v>
      </c>
      <c r="H35" s="7">
        <v>0.00173611111111111</v>
      </c>
      <c r="I35" s="7">
        <v>0.00173611111111111</v>
      </c>
      <c r="J35" s="7">
        <v>0.001736111111111111</v>
      </c>
      <c r="K35" s="7">
        <v>0.001736111111111111</v>
      </c>
      <c r="L35" s="7">
        <v>0.001736111111111111</v>
      </c>
      <c r="M35" s="7">
        <v>0.001736111111111111</v>
      </c>
      <c r="N35" s="7">
        <f t="shared" si="1"/>
        <v>0.016666666666666663</v>
      </c>
      <c r="O35" s="7">
        <f>IF(OR(C35="Р",C35="С",C35=3),N35*1.15,IF(C35=1,N35,IF(C35=2,N35*1.1,"???")))</f>
        <v>0.016666666666666663</v>
      </c>
      <c r="P35" s="41"/>
      <c r="Q35" s="38"/>
    </row>
    <row r="36" spans="1:17" ht="13.5" thickBot="1">
      <c r="A36" s="17">
        <v>32</v>
      </c>
      <c r="B36" s="18" t="s">
        <v>63</v>
      </c>
      <c r="C36" s="19">
        <v>1</v>
      </c>
      <c r="D36" s="19" t="s">
        <v>64</v>
      </c>
      <c r="E36" s="108">
        <v>0.002777777777777778</v>
      </c>
      <c r="F36" s="108">
        <v>0.00173611111111111</v>
      </c>
      <c r="G36" s="108">
        <v>0.00173611111111111</v>
      </c>
      <c r="H36" s="108">
        <v>0.00173611111111111</v>
      </c>
      <c r="I36" s="108">
        <v>0.00173611111111111</v>
      </c>
      <c r="J36" s="108">
        <v>0.001736111111111111</v>
      </c>
      <c r="K36" s="108">
        <v>0.001736111111111111</v>
      </c>
      <c r="L36" s="108">
        <v>0.001736111111111111</v>
      </c>
      <c r="M36" s="108">
        <v>0.001736111111111111</v>
      </c>
      <c r="N36" s="108">
        <f t="shared" si="1"/>
        <v>0.016666666666666663</v>
      </c>
      <c r="O36" s="20">
        <f>IF(OR(C36="Р",C36="С",C36=3),N36*1.15,IF(C36=1,N36,IF(C36=2,N36*1.1,"???")))</f>
        <v>0.016666666666666663</v>
      </c>
      <c r="P36" s="42"/>
      <c r="Q36" s="39"/>
    </row>
    <row r="37" ht="12.75">
      <c r="B37" t="s">
        <v>67</v>
      </c>
    </row>
    <row r="38" ht="12.75">
      <c r="B38" t="s">
        <v>66</v>
      </c>
    </row>
    <row r="40" ht="12.75">
      <c r="B40" t="s">
        <v>65</v>
      </c>
    </row>
  </sheetData>
  <mergeCells count="2">
    <mergeCell ref="A1:Q1"/>
    <mergeCell ref="A2:Q2"/>
  </mergeCells>
  <printOptions/>
  <pageMargins left="0.75" right="0.43" top="0.49" bottom="0.43" header="0.5" footer="0.5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29">
      <selection activeCell="F51" sqref="F51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53" customWidth="1"/>
    <col min="4" max="4" width="8.75390625" style="0" customWidth="1"/>
    <col min="5" max="5" width="6.125" style="8" customWidth="1"/>
    <col min="6" max="6" width="4.125" style="8" customWidth="1"/>
    <col min="7" max="7" width="5.625" style="1" customWidth="1"/>
    <col min="8" max="8" width="18.25390625" style="8" customWidth="1"/>
    <col min="9" max="9" width="6.625" style="8" customWidth="1"/>
    <col min="10" max="12" width="5.875" style="8" customWidth="1"/>
    <col min="13" max="13" width="4.375" style="0" customWidth="1"/>
  </cols>
  <sheetData>
    <row r="2" spans="1:13" ht="15">
      <c r="A2" s="115" t="s">
        <v>68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 customHeight="1" thickBot="1">
      <c r="A4" t="s">
        <v>70</v>
      </c>
      <c r="M4" s="9" t="s">
        <v>22</v>
      </c>
    </row>
    <row r="5" spans="1:13" ht="17.25" customHeight="1" thickBot="1">
      <c r="A5" s="116" t="s">
        <v>71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3" ht="76.5" customHeight="1" thickBot="1">
      <c r="A6" s="25" t="s">
        <v>16</v>
      </c>
      <c r="B6" s="26" t="s">
        <v>6</v>
      </c>
      <c r="C6" s="119" t="s">
        <v>3</v>
      </c>
      <c r="D6" s="120" t="s">
        <v>72</v>
      </c>
      <c r="E6" s="121" t="s">
        <v>73</v>
      </c>
      <c r="F6" s="122" t="s">
        <v>74</v>
      </c>
      <c r="G6" s="28" t="s">
        <v>75</v>
      </c>
      <c r="H6" s="123" t="s">
        <v>76</v>
      </c>
      <c r="I6" s="123" t="s">
        <v>77</v>
      </c>
      <c r="J6" s="123" t="s">
        <v>78</v>
      </c>
      <c r="K6" s="123"/>
      <c r="L6" s="123" t="s">
        <v>79</v>
      </c>
      <c r="M6" s="124"/>
    </row>
    <row r="7" spans="1:13" s="135" customFormat="1" ht="12.75">
      <c r="A7" s="125">
        <v>1</v>
      </c>
      <c r="B7" s="126" t="s">
        <v>31</v>
      </c>
      <c r="C7" s="127">
        <v>3</v>
      </c>
      <c r="D7" s="128">
        <v>0.0007060185185185185</v>
      </c>
      <c r="E7" s="129">
        <v>1</v>
      </c>
      <c r="F7" s="130">
        <v>1</v>
      </c>
      <c r="G7" s="131">
        <v>0.0013425925925925925</v>
      </c>
      <c r="H7" s="132" t="s">
        <v>80</v>
      </c>
      <c r="I7" s="131">
        <v>0.00023148148148148146</v>
      </c>
      <c r="J7" s="131">
        <f aca="true" t="shared" si="0" ref="J7:J19">G7+I7</f>
        <v>0.0015740740740740739</v>
      </c>
      <c r="K7" s="131" t="s">
        <v>81</v>
      </c>
      <c r="L7" s="133">
        <f aca="true" t="shared" si="1" ref="L7:L19">RANK(J7,$J$7:$J$19,1)</f>
        <v>2</v>
      </c>
      <c r="M7" s="134"/>
    </row>
    <row r="8" spans="1:13" s="135" customFormat="1" ht="12.75">
      <c r="A8" s="136">
        <v>2</v>
      </c>
      <c r="B8" s="11" t="s">
        <v>38</v>
      </c>
      <c r="C8" s="137">
        <v>3</v>
      </c>
      <c r="D8" s="88">
        <v>0.0009490740740740741</v>
      </c>
      <c r="E8" s="138">
        <v>8</v>
      </c>
      <c r="F8" s="139">
        <v>1</v>
      </c>
      <c r="G8" s="52">
        <v>0.001967592592592593</v>
      </c>
      <c r="H8" s="140" t="s">
        <v>82</v>
      </c>
      <c r="I8" s="52">
        <v>0.0004629629629629629</v>
      </c>
      <c r="J8" s="52">
        <f t="shared" si="0"/>
        <v>0.0024305555555555556</v>
      </c>
      <c r="K8" s="52"/>
      <c r="L8" s="141">
        <f t="shared" si="1"/>
        <v>10</v>
      </c>
      <c r="M8" s="142"/>
    </row>
    <row r="9" spans="1:13" s="135" customFormat="1" ht="13.5" thickBot="1">
      <c r="A9" s="143">
        <v>3</v>
      </c>
      <c r="B9" s="144" t="s">
        <v>39</v>
      </c>
      <c r="C9" s="145">
        <v>3</v>
      </c>
      <c r="D9" s="146">
        <v>0.001412037037037037</v>
      </c>
      <c r="E9" s="147">
        <v>21</v>
      </c>
      <c r="F9" s="148">
        <v>1</v>
      </c>
      <c r="G9" s="149">
        <v>0.0018171296296296297</v>
      </c>
      <c r="H9" s="150"/>
      <c r="I9" s="149"/>
      <c r="J9" s="149">
        <f t="shared" si="0"/>
        <v>0.0018171296296296297</v>
      </c>
      <c r="K9" s="149" t="s">
        <v>81</v>
      </c>
      <c r="L9" s="151">
        <f t="shared" si="1"/>
        <v>5</v>
      </c>
      <c r="M9" s="152"/>
    </row>
    <row r="10" spans="1:13" s="135" customFormat="1" ht="12.75">
      <c r="A10" s="125">
        <v>4</v>
      </c>
      <c r="B10" s="126" t="s">
        <v>45</v>
      </c>
      <c r="C10" s="153">
        <v>2</v>
      </c>
      <c r="D10" s="128">
        <v>0.0008912037037037036</v>
      </c>
      <c r="E10" s="129">
        <v>4</v>
      </c>
      <c r="F10" s="130">
        <v>2</v>
      </c>
      <c r="G10" s="131">
        <v>0.0018865740740740742</v>
      </c>
      <c r="H10" s="133"/>
      <c r="I10" s="131"/>
      <c r="J10" s="131">
        <f t="shared" si="0"/>
        <v>0.0018865740740740742</v>
      </c>
      <c r="K10" s="131" t="s">
        <v>81</v>
      </c>
      <c r="L10" s="133">
        <f t="shared" si="1"/>
        <v>7</v>
      </c>
      <c r="M10" s="134"/>
    </row>
    <row r="11" spans="1:13" s="135" customFormat="1" ht="12.75">
      <c r="A11" s="136">
        <v>5</v>
      </c>
      <c r="B11" s="11" t="s">
        <v>34</v>
      </c>
      <c r="C11" s="154">
        <v>3</v>
      </c>
      <c r="D11" s="88">
        <v>0.0008912037037037036</v>
      </c>
      <c r="E11" s="138">
        <v>4</v>
      </c>
      <c r="F11" s="139">
        <v>2</v>
      </c>
      <c r="G11" s="52">
        <v>0.001990740740740741</v>
      </c>
      <c r="H11" s="141"/>
      <c r="I11" s="52"/>
      <c r="J11" s="52">
        <f t="shared" si="0"/>
        <v>0.001990740740740741</v>
      </c>
      <c r="K11" s="52" t="s">
        <v>81</v>
      </c>
      <c r="L11" s="141">
        <f t="shared" si="1"/>
        <v>8</v>
      </c>
      <c r="M11" s="142"/>
    </row>
    <row r="12" spans="1:13" s="135" customFormat="1" ht="13.5" thickBot="1">
      <c r="A12" s="143">
        <v>6</v>
      </c>
      <c r="B12" s="144" t="s">
        <v>33</v>
      </c>
      <c r="C12" s="155">
        <v>3</v>
      </c>
      <c r="D12" s="146">
        <v>0.001099537037037037</v>
      </c>
      <c r="E12" s="147">
        <v>12</v>
      </c>
      <c r="F12" s="148">
        <v>2</v>
      </c>
      <c r="G12" s="149">
        <v>0.0018402777777777777</v>
      </c>
      <c r="H12" s="151" t="s">
        <v>83</v>
      </c>
      <c r="I12" s="149">
        <v>0.00023148148148148146</v>
      </c>
      <c r="J12" s="149">
        <f t="shared" si="0"/>
        <v>0.0020717592592592593</v>
      </c>
      <c r="K12" s="149" t="s">
        <v>81</v>
      </c>
      <c r="L12" s="151">
        <f t="shared" si="1"/>
        <v>9</v>
      </c>
      <c r="M12" s="152"/>
    </row>
    <row r="13" spans="1:13" s="135" customFormat="1" ht="12.75">
      <c r="A13" s="125">
        <v>7</v>
      </c>
      <c r="B13" s="30" t="s">
        <v>24</v>
      </c>
      <c r="C13" s="153" t="s">
        <v>20</v>
      </c>
      <c r="D13" s="128">
        <v>0.0008912037037037036</v>
      </c>
      <c r="E13" s="129">
        <v>4</v>
      </c>
      <c r="F13" s="130">
        <v>3</v>
      </c>
      <c r="G13" s="131">
        <v>0.0016087962962962963</v>
      </c>
      <c r="H13" s="132"/>
      <c r="I13" s="131"/>
      <c r="J13" s="131">
        <f t="shared" si="0"/>
        <v>0.0016087962962962963</v>
      </c>
      <c r="K13" s="131" t="s">
        <v>81</v>
      </c>
      <c r="L13" s="133">
        <f t="shared" si="1"/>
        <v>3</v>
      </c>
      <c r="M13" s="134"/>
    </row>
    <row r="14" spans="1:13" s="135" customFormat="1" ht="13.5" thickBot="1">
      <c r="A14" s="143">
        <v>8</v>
      </c>
      <c r="B14" s="144" t="s">
        <v>35</v>
      </c>
      <c r="C14" s="155">
        <v>3</v>
      </c>
      <c r="D14" s="146">
        <v>0.0010879629629629629</v>
      </c>
      <c r="E14" s="147">
        <v>11</v>
      </c>
      <c r="F14" s="148">
        <v>3</v>
      </c>
      <c r="G14" s="149">
        <v>0.003148148148148148</v>
      </c>
      <c r="H14" s="150"/>
      <c r="I14" s="149"/>
      <c r="J14" s="149">
        <f t="shared" si="0"/>
        <v>0.003148148148148148</v>
      </c>
      <c r="K14" s="149" t="s">
        <v>81</v>
      </c>
      <c r="L14" s="151">
        <f t="shared" si="1"/>
        <v>12</v>
      </c>
      <c r="M14" s="152"/>
    </row>
    <row r="15" spans="1:13" s="135" customFormat="1" ht="12.75">
      <c r="A15" s="125">
        <v>9</v>
      </c>
      <c r="B15" s="126" t="s">
        <v>37</v>
      </c>
      <c r="C15" s="153" t="s">
        <v>20</v>
      </c>
      <c r="D15" s="128">
        <v>0.000787037037037037</v>
      </c>
      <c r="E15" s="129">
        <v>2</v>
      </c>
      <c r="F15" s="130">
        <v>4</v>
      </c>
      <c r="G15" s="131">
        <v>0.001875</v>
      </c>
      <c r="H15" s="132"/>
      <c r="I15" s="131"/>
      <c r="J15" s="131">
        <f t="shared" si="0"/>
        <v>0.001875</v>
      </c>
      <c r="K15" s="131" t="s">
        <v>81</v>
      </c>
      <c r="L15" s="133">
        <f t="shared" si="1"/>
        <v>6</v>
      </c>
      <c r="M15" s="134"/>
    </row>
    <row r="16" spans="1:13" s="135" customFormat="1" ht="12.75">
      <c r="A16" s="136">
        <v>10</v>
      </c>
      <c r="B16" s="11" t="s">
        <v>51</v>
      </c>
      <c r="C16" s="154" t="s">
        <v>20</v>
      </c>
      <c r="D16" s="88">
        <v>0.0009259259259259259</v>
      </c>
      <c r="E16" s="138">
        <v>7</v>
      </c>
      <c r="F16" s="139">
        <v>4</v>
      </c>
      <c r="G16" s="52">
        <v>0.0021064814814814813</v>
      </c>
      <c r="H16" s="140" t="s">
        <v>84</v>
      </c>
      <c r="I16" s="52">
        <v>0.0004629629629629629</v>
      </c>
      <c r="J16" s="52">
        <f t="shared" si="0"/>
        <v>0.002569444444444444</v>
      </c>
      <c r="K16" s="52"/>
      <c r="L16" s="141">
        <f t="shared" si="1"/>
        <v>11</v>
      </c>
      <c r="M16" s="142"/>
    </row>
    <row r="17" spans="1:13" s="135" customFormat="1" ht="12.75">
      <c r="A17" s="136">
        <v>11</v>
      </c>
      <c r="B17" s="156" t="s">
        <v>52</v>
      </c>
      <c r="C17" s="154">
        <v>2</v>
      </c>
      <c r="D17" s="88">
        <v>0.0009953703703703704</v>
      </c>
      <c r="E17" s="138">
        <v>9</v>
      </c>
      <c r="F17" s="139">
        <v>4</v>
      </c>
      <c r="G17" s="52">
        <v>0.0017476851851851852</v>
      </c>
      <c r="H17" s="140"/>
      <c r="I17" s="52"/>
      <c r="J17" s="52">
        <f t="shared" si="0"/>
        <v>0.0017476851851851852</v>
      </c>
      <c r="K17" s="52" t="s">
        <v>81</v>
      </c>
      <c r="L17" s="141">
        <f t="shared" si="1"/>
        <v>4</v>
      </c>
      <c r="M17" s="142"/>
    </row>
    <row r="18" spans="1:13" s="135" customFormat="1" ht="12.75">
      <c r="A18" s="136">
        <v>12</v>
      </c>
      <c r="B18" s="11" t="s">
        <v>36</v>
      </c>
      <c r="C18" s="154">
        <v>3</v>
      </c>
      <c r="D18" s="88">
        <v>0.0012268518518518518</v>
      </c>
      <c r="E18" s="138">
        <v>15</v>
      </c>
      <c r="F18" s="139">
        <v>4</v>
      </c>
      <c r="G18" s="52">
        <v>0.001550925925925926</v>
      </c>
      <c r="H18" s="140"/>
      <c r="I18" s="52"/>
      <c r="J18" s="52">
        <f t="shared" si="0"/>
        <v>0.001550925925925926</v>
      </c>
      <c r="K18" s="52" t="s">
        <v>81</v>
      </c>
      <c r="L18" s="141">
        <f t="shared" si="1"/>
        <v>1</v>
      </c>
      <c r="M18" s="142"/>
    </row>
    <row r="19" spans="1:13" s="135" customFormat="1" ht="13.5" thickBot="1">
      <c r="A19" s="143">
        <v>13</v>
      </c>
      <c r="B19" s="144" t="s">
        <v>32</v>
      </c>
      <c r="C19" s="155">
        <v>3</v>
      </c>
      <c r="D19" s="146">
        <v>0.001365740740740741</v>
      </c>
      <c r="E19" s="147">
        <v>19</v>
      </c>
      <c r="F19" s="148">
        <v>4</v>
      </c>
      <c r="G19" s="149">
        <v>0.0037037037037037034</v>
      </c>
      <c r="H19" s="150"/>
      <c r="I19" s="149"/>
      <c r="J19" s="149">
        <f t="shared" si="0"/>
        <v>0.0037037037037037034</v>
      </c>
      <c r="K19" s="149"/>
      <c r="L19" s="151">
        <f t="shared" si="1"/>
        <v>13</v>
      </c>
      <c r="M19" s="152"/>
    </row>
    <row r="20" spans="1:13" s="135" customFormat="1" ht="13.5" thickBot="1">
      <c r="A20" s="156"/>
      <c r="B20" s="157"/>
      <c r="C20" s="158"/>
      <c r="D20" s="159"/>
      <c r="E20" s="160"/>
      <c r="F20" s="160"/>
      <c r="G20" s="159"/>
      <c r="H20" s="161"/>
      <c r="I20" s="159"/>
      <c r="J20" s="159"/>
      <c r="K20" s="159"/>
      <c r="L20" s="160"/>
      <c r="M20" s="156"/>
    </row>
    <row r="21" spans="1:13" s="135" customFormat="1" ht="13.5" thickBot="1">
      <c r="A21" s="162" t="s">
        <v>85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4"/>
    </row>
    <row r="22" spans="1:13" s="135" customFormat="1" ht="78.75" thickBot="1">
      <c r="A22" s="25" t="s">
        <v>16</v>
      </c>
      <c r="B22" s="26" t="s">
        <v>6</v>
      </c>
      <c r="C22" s="27" t="s">
        <v>3</v>
      </c>
      <c r="D22" s="120" t="s">
        <v>86</v>
      </c>
      <c r="E22" s="121" t="s">
        <v>87</v>
      </c>
      <c r="F22" s="122" t="s">
        <v>74</v>
      </c>
      <c r="G22" s="28" t="s">
        <v>75</v>
      </c>
      <c r="H22" s="123" t="s">
        <v>76</v>
      </c>
      <c r="I22" s="123" t="s">
        <v>77</v>
      </c>
      <c r="J22" s="123" t="s">
        <v>78</v>
      </c>
      <c r="K22" s="123" t="s">
        <v>88</v>
      </c>
      <c r="L22" s="123" t="s">
        <v>89</v>
      </c>
      <c r="M22" s="124"/>
    </row>
    <row r="23" spans="1:13" s="135" customFormat="1" ht="12.75">
      <c r="A23" s="165">
        <v>1</v>
      </c>
      <c r="B23" s="166" t="s">
        <v>31</v>
      </c>
      <c r="C23" s="167">
        <v>3</v>
      </c>
      <c r="D23" s="168"/>
      <c r="E23" s="133"/>
      <c r="F23" s="133">
        <v>1</v>
      </c>
      <c r="G23" s="131">
        <v>0.0012037037037037038</v>
      </c>
      <c r="H23" s="132"/>
      <c r="I23" s="131">
        <v>0</v>
      </c>
      <c r="J23" s="131">
        <f aca="true" t="shared" si="2" ref="J23:J32">G23+I23</f>
        <v>0.0012037037037037038</v>
      </c>
      <c r="K23" s="133" t="s">
        <v>81</v>
      </c>
      <c r="L23" s="133">
        <v>1</v>
      </c>
      <c r="M23" s="134"/>
    </row>
    <row r="24" spans="1:13" s="135" customFormat="1" ht="12.75">
      <c r="A24" s="169">
        <v>2</v>
      </c>
      <c r="B24" s="170" t="s">
        <v>39</v>
      </c>
      <c r="C24" s="171">
        <v>3</v>
      </c>
      <c r="D24" s="172"/>
      <c r="E24" s="141"/>
      <c r="F24" s="141">
        <v>1</v>
      </c>
      <c r="G24" s="52">
        <v>0.0014467592592592594</v>
      </c>
      <c r="H24" s="140"/>
      <c r="I24" s="52">
        <v>0</v>
      </c>
      <c r="J24" s="52">
        <f t="shared" si="2"/>
        <v>0.0014467592592592594</v>
      </c>
      <c r="K24" s="141" t="s">
        <v>81</v>
      </c>
      <c r="L24" s="141">
        <v>4</v>
      </c>
      <c r="M24" s="142"/>
    </row>
    <row r="25" spans="1:13" s="135" customFormat="1" ht="12.75">
      <c r="A25" s="169">
        <v>3</v>
      </c>
      <c r="B25" s="170" t="s">
        <v>33</v>
      </c>
      <c r="C25" s="171">
        <v>3</v>
      </c>
      <c r="D25" s="172"/>
      <c r="E25" s="141"/>
      <c r="F25" s="141">
        <v>1</v>
      </c>
      <c r="G25" s="52">
        <v>0.0018055555555555557</v>
      </c>
      <c r="H25" s="141" t="s">
        <v>83</v>
      </c>
      <c r="I25" s="52">
        <v>0.00023148148148148146</v>
      </c>
      <c r="J25" s="52">
        <f t="shared" si="2"/>
        <v>0.0020370370370370373</v>
      </c>
      <c r="K25" s="141"/>
      <c r="L25" s="141">
        <v>7</v>
      </c>
      <c r="M25" s="142"/>
    </row>
    <row r="26" spans="1:13" s="135" customFormat="1" ht="12.75">
      <c r="A26" s="169">
        <v>4</v>
      </c>
      <c r="B26" s="170" t="s">
        <v>34</v>
      </c>
      <c r="C26" s="171">
        <v>3</v>
      </c>
      <c r="D26" s="172"/>
      <c r="E26" s="141"/>
      <c r="F26" s="141">
        <v>1</v>
      </c>
      <c r="G26" s="52">
        <v>0.0022106481481481478</v>
      </c>
      <c r="H26" s="141"/>
      <c r="I26" s="52">
        <v>0</v>
      </c>
      <c r="J26" s="52">
        <f t="shared" si="2"/>
        <v>0.0022106481481481478</v>
      </c>
      <c r="K26" s="141"/>
      <c r="L26" s="141">
        <v>9</v>
      </c>
      <c r="M26" s="142"/>
    </row>
    <row r="27" spans="1:13" ht="13.5" thickBot="1">
      <c r="A27" s="173">
        <v>5</v>
      </c>
      <c r="B27" s="174" t="s">
        <v>45</v>
      </c>
      <c r="C27" s="175">
        <v>2</v>
      </c>
      <c r="D27" s="176"/>
      <c r="E27" s="151"/>
      <c r="F27" s="151">
        <v>1</v>
      </c>
      <c r="G27" s="149">
        <v>0.0020717592592592593</v>
      </c>
      <c r="H27" s="150"/>
      <c r="I27" s="149">
        <v>0</v>
      </c>
      <c r="J27" s="149">
        <f t="shared" si="2"/>
        <v>0.0020717592592592593</v>
      </c>
      <c r="K27" s="151"/>
      <c r="L27" s="151">
        <v>8</v>
      </c>
      <c r="M27" s="152"/>
    </row>
    <row r="28" spans="1:13" s="135" customFormat="1" ht="12.75">
      <c r="A28" s="177">
        <v>6</v>
      </c>
      <c r="B28" s="166" t="s">
        <v>36</v>
      </c>
      <c r="C28" s="178">
        <v>3</v>
      </c>
      <c r="D28" s="168"/>
      <c r="E28" s="133"/>
      <c r="F28" s="133">
        <v>2</v>
      </c>
      <c r="G28" s="131">
        <v>0.001550925925925926</v>
      </c>
      <c r="H28" s="132"/>
      <c r="I28" s="131">
        <v>0</v>
      </c>
      <c r="J28" s="131">
        <f t="shared" si="2"/>
        <v>0.001550925925925926</v>
      </c>
      <c r="K28" s="133" t="s">
        <v>81</v>
      </c>
      <c r="L28" s="133">
        <v>5</v>
      </c>
      <c r="M28" s="134"/>
    </row>
    <row r="29" spans="1:13" s="135" customFormat="1" ht="12.75">
      <c r="A29" s="169">
        <v>7</v>
      </c>
      <c r="B29" s="170" t="s">
        <v>52</v>
      </c>
      <c r="C29" s="171">
        <v>2</v>
      </c>
      <c r="D29" s="172"/>
      <c r="E29" s="141"/>
      <c r="F29" s="141">
        <v>2</v>
      </c>
      <c r="G29" s="52">
        <v>0.001388888888888889</v>
      </c>
      <c r="H29" s="140"/>
      <c r="I29" s="52">
        <v>0</v>
      </c>
      <c r="J29" s="52">
        <f t="shared" si="2"/>
        <v>0.001388888888888889</v>
      </c>
      <c r="K29" s="141" t="s">
        <v>81</v>
      </c>
      <c r="L29" s="141">
        <v>2</v>
      </c>
      <c r="M29" s="142"/>
    </row>
    <row r="30" spans="1:13" s="135" customFormat="1" ht="12.75">
      <c r="A30" s="169">
        <v>8</v>
      </c>
      <c r="B30" s="170" t="s">
        <v>24</v>
      </c>
      <c r="C30" s="171" t="s">
        <v>20</v>
      </c>
      <c r="D30" s="172"/>
      <c r="E30" s="141"/>
      <c r="F30" s="141">
        <v>2</v>
      </c>
      <c r="G30" s="52">
        <v>0.0015625</v>
      </c>
      <c r="H30" s="140"/>
      <c r="I30" s="52">
        <v>0</v>
      </c>
      <c r="J30" s="52">
        <f t="shared" si="2"/>
        <v>0.0015625</v>
      </c>
      <c r="K30" s="141"/>
      <c r="L30" s="141">
        <v>6</v>
      </c>
      <c r="M30" s="142"/>
    </row>
    <row r="31" spans="1:13" ht="12.75">
      <c r="A31" s="169">
        <v>9</v>
      </c>
      <c r="B31" s="170" t="s">
        <v>37</v>
      </c>
      <c r="C31" s="171">
        <v>3</v>
      </c>
      <c r="D31" s="172"/>
      <c r="E31" s="141"/>
      <c r="F31" s="141">
        <v>2</v>
      </c>
      <c r="G31" s="52">
        <v>0.001423611111111111</v>
      </c>
      <c r="H31" s="140"/>
      <c r="I31" s="52">
        <v>0</v>
      </c>
      <c r="J31" s="52">
        <f t="shared" si="2"/>
        <v>0.001423611111111111</v>
      </c>
      <c r="K31" s="141" t="s">
        <v>81</v>
      </c>
      <c r="L31" s="141">
        <v>3</v>
      </c>
      <c r="M31" s="142"/>
    </row>
    <row r="32" spans="1:13" ht="13.5" thickBot="1">
      <c r="A32" s="173">
        <v>10</v>
      </c>
      <c r="B32" s="174" t="s">
        <v>35</v>
      </c>
      <c r="C32" s="175">
        <v>3</v>
      </c>
      <c r="D32" s="176"/>
      <c r="E32" s="151"/>
      <c r="F32" s="151">
        <v>2</v>
      </c>
      <c r="G32" s="149">
        <v>0.003414351851851852</v>
      </c>
      <c r="H32" s="150"/>
      <c r="I32" s="149">
        <v>0</v>
      </c>
      <c r="J32" s="149">
        <f t="shared" si="2"/>
        <v>0.003414351851851852</v>
      </c>
      <c r="K32" s="151"/>
      <c r="L32" s="151">
        <v>10</v>
      </c>
      <c r="M32" s="152"/>
    </row>
    <row r="33" ht="13.5" thickBot="1"/>
    <row r="34" spans="1:13" ht="13.5" thickBot="1">
      <c r="A34" s="116" t="s">
        <v>90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s="135" customFormat="1" ht="67.5" thickBot="1">
      <c r="A35" s="179" t="s">
        <v>16</v>
      </c>
      <c r="B35" s="120" t="s">
        <v>6</v>
      </c>
      <c r="C35" s="180" t="s">
        <v>3</v>
      </c>
      <c r="D35" s="120" t="s">
        <v>91</v>
      </c>
      <c r="E35" s="121" t="s">
        <v>92</v>
      </c>
      <c r="F35" s="122" t="s">
        <v>74</v>
      </c>
      <c r="G35" s="28" t="s">
        <v>75</v>
      </c>
      <c r="H35" s="123" t="s">
        <v>76</v>
      </c>
      <c r="I35" s="123" t="s">
        <v>77</v>
      </c>
      <c r="J35" s="123" t="s">
        <v>78</v>
      </c>
      <c r="K35" s="123"/>
      <c r="L35" s="123" t="s">
        <v>26</v>
      </c>
      <c r="M35" s="124"/>
    </row>
    <row r="36" spans="1:13" s="135" customFormat="1" ht="12.75">
      <c r="A36" s="165">
        <v>1</v>
      </c>
      <c r="B36" s="181" t="s">
        <v>31</v>
      </c>
      <c r="C36" s="182">
        <v>3</v>
      </c>
      <c r="D36" s="128"/>
      <c r="E36" s="129"/>
      <c r="F36" s="130">
        <v>1</v>
      </c>
      <c r="G36" s="131">
        <v>0.0011458333333333333</v>
      </c>
      <c r="H36" s="132"/>
      <c r="I36" s="131">
        <v>0</v>
      </c>
      <c r="J36" s="131">
        <f>G36+I36</f>
        <v>0.0011458333333333333</v>
      </c>
      <c r="K36" s="133"/>
      <c r="L36" s="133">
        <v>1</v>
      </c>
      <c r="M36" s="134"/>
    </row>
    <row r="37" spans="1:13" s="135" customFormat="1" ht="12.75">
      <c r="A37" s="169">
        <v>2</v>
      </c>
      <c r="B37" s="183" t="s">
        <v>36</v>
      </c>
      <c r="C37" s="184">
        <v>3</v>
      </c>
      <c r="D37" s="88"/>
      <c r="E37" s="138"/>
      <c r="F37" s="139">
        <v>1</v>
      </c>
      <c r="G37" s="52">
        <v>0.0013310185185185185</v>
      </c>
      <c r="H37" s="140"/>
      <c r="I37" s="52">
        <v>0</v>
      </c>
      <c r="J37" s="52">
        <f>G37+I37</f>
        <v>0.0013310185185185185</v>
      </c>
      <c r="K37" s="141"/>
      <c r="L37" s="141">
        <v>2</v>
      </c>
      <c r="M37" s="142"/>
    </row>
    <row r="38" spans="1:13" s="135" customFormat="1" ht="12.75">
      <c r="A38" s="169">
        <v>3</v>
      </c>
      <c r="B38" s="183" t="s">
        <v>52</v>
      </c>
      <c r="C38" s="184">
        <v>2</v>
      </c>
      <c r="D38" s="88"/>
      <c r="E38" s="138"/>
      <c r="F38" s="139">
        <v>1</v>
      </c>
      <c r="G38" s="52">
        <v>0.0014351851851851854</v>
      </c>
      <c r="H38" s="141"/>
      <c r="I38" s="52">
        <v>0</v>
      </c>
      <c r="J38" s="52">
        <f>G38+I38</f>
        <v>0.0014351851851851854</v>
      </c>
      <c r="K38" s="141"/>
      <c r="L38" s="141">
        <v>3</v>
      </c>
      <c r="M38" s="142"/>
    </row>
    <row r="39" spans="1:13" s="135" customFormat="1" ht="12.75">
      <c r="A39" s="169">
        <v>4</v>
      </c>
      <c r="B39" s="183" t="s">
        <v>37</v>
      </c>
      <c r="C39" s="184">
        <v>3</v>
      </c>
      <c r="D39" s="88"/>
      <c r="E39" s="138"/>
      <c r="F39" s="139">
        <v>1</v>
      </c>
      <c r="G39" s="52">
        <v>0.0016435185185185183</v>
      </c>
      <c r="H39" s="140"/>
      <c r="I39" s="52">
        <v>0</v>
      </c>
      <c r="J39" s="52">
        <f>G39+I39</f>
        <v>0.0016435185185185183</v>
      </c>
      <c r="K39" s="141"/>
      <c r="L39" s="141">
        <v>4</v>
      </c>
      <c r="M39" s="142"/>
    </row>
    <row r="40" spans="1:13" ht="13.5" thickBot="1">
      <c r="A40" s="173">
        <v>5</v>
      </c>
      <c r="B40" s="185" t="s">
        <v>39</v>
      </c>
      <c r="C40" s="186">
        <v>3</v>
      </c>
      <c r="D40" s="146"/>
      <c r="E40" s="147"/>
      <c r="F40" s="148">
        <v>1</v>
      </c>
      <c r="G40" s="149">
        <v>0.0018171296296296297</v>
      </c>
      <c r="H40" s="150"/>
      <c r="I40" s="149">
        <v>0</v>
      </c>
      <c r="J40" s="149">
        <f>G40+I40</f>
        <v>0.0018171296296296297</v>
      </c>
      <c r="K40" s="151"/>
      <c r="L40" s="151">
        <v>5</v>
      </c>
      <c r="M40" s="152"/>
    </row>
    <row r="43" spans="1:13" ht="27" customHeight="1">
      <c r="A43" s="187" t="s">
        <v>93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5" ht="12.75">
      <c r="B45" t="s">
        <v>65</v>
      </c>
    </row>
  </sheetData>
  <mergeCells count="6">
    <mergeCell ref="A43:M43"/>
    <mergeCell ref="A34:M34"/>
    <mergeCell ref="A3:M3"/>
    <mergeCell ref="A2:M2"/>
    <mergeCell ref="A5:M5"/>
    <mergeCell ref="A21:M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Олишевская Алина</dc:creator>
  <cp:keywords/>
  <dc:description/>
  <cp:lastModifiedBy>Mitrich</cp:lastModifiedBy>
  <cp:lastPrinted>2014-04-17T03:20:07Z</cp:lastPrinted>
  <dcterms:created xsi:type="dcterms:W3CDTF">2008-04-17T07:27:40Z</dcterms:created>
  <dcterms:modified xsi:type="dcterms:W3CDTF">2014-04-17T20:54:13Z</dcterms:modified>
  <cp:category/>
  <cp:version/>
  <cp:contentType/>
  <cp:contentStatus/>
</cp:coreProperties>
</file>