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345" tabRatio="762" firstSheet="1" activeTab="12"/>
  </bookViews>
  <sheets>
    <sheet name="1 тур - лучшие рез" sheetId="1" r:id="rId1"/>
    <sheet name="1 тур - участия" sheetId="2" r:id="rId2"/>
    <sheet name="Группы-08-11" sheetId="3" r:id="rId3"/>
    <sheet name="отделения- 08-11" sheetId="4" r:id="rId4"/>
    <sheet name="2008-1 тур" sheetId="5" r:id="rId5"/>
    <sheet name="2009-1 тур" sheetId="6" r:id="rId6"/>
    <sheet name="2011-1 тур" sheetId="7" r:id="rId7"/>
    <sheet name="Гр-08" sheetId="8" r:id="rId8"/>
    <sheet name="Гр-09" sheetId="9" r:id="rId9"/>
    <sheet name="Гр-11" sheetId="10" r:id="rId10"/>
    <sheet name="отд-08" sheetId="11" r:id="rId11"/>
    <sheet name="отд-09" sheetId="12" r:id="rId12"/>
    <sheet name="отд-11" sheetId="13" r:id="rId13"/>
  </sheets>
  <definedNames>
    <definedName name="_xlnm._FilterDatabase" localSheetId="0" hidden="1">'1 тур - лучшие рез'!$A$5:$F$38</definedName>
    <definedName name="_xlnm._FilterDatabase" localSheetId="1" hidden="1">'1 тур - участия'!$A$6:$F$31</definedName>
    <definedName name="_xlnm._FilterDatabase" localSheetId="4" hidden="1">'2008-1 тур'!$A$5:$O$49</definedName>
    <definedName name="_xlnm._FilterDatabase" localSheetId="6" hidden="1">'2011-1 тур'!$A$5:$P$38</definedName>
    <definedName name="_xlnm._FilterDatabase" localSheetId="9" hidden="1">'Гр-11'!$A$5:$H$30</definedName>
    <definedName name="_xlnm._FilterDatabase" localSheetId="12" hidden="1">'отд-11'!$A$5:$H$37</definedName>
  </definedNames>
  <calcPr fullCalcOnLoad="1"/>
</workbook>
</file>

<file path=xl/sharedStrings.xml><?xml version="1.0" encoding="utf-8"?>
<sst xmlns="http://schemas.openxmlformats.org/spreadsheetml/2006/main" count="1247" uniqueCount="183">
  <si>
    <t>Протокол результатов Первенства ДЮТК "Гадкий Утенок" по вязке узлов.</t>
  </si>
  <si>
    <t>Личный зачет (квалификация).</t>
  </si>
  <si>
    <t>17 апреля 2008 года</t>
  </si>
  <si>
    <t>ДТДМ "Хорошево"</t>
  </si>
  <si>
    <t>№ п/п</t>
  </si>
  <si>
    <t xml:space="preserve">Фамилия </t>
  </si>
  <si>
    <t>Отд</t>
  </si>
  <si>
    <t>Группа</t>
  </si>
  <si>
    <t>Время вязки узлов</t>
  </si>
  <si>
    <t>Прямой</t>
  </si>
  <si>
    <t>Восьмерка-проводник</t>
  </si>
  <si>
    <t>"Заячьи уши"</t>
  </si>
  <si>
    <t>Австрийский проводник</t>
  </si>
  <si>
    <t>Стремя (петлей)</t>
  </si>
  <si>
    <t>Булинь</t>
  </si>
  <si>
    <t>Проводник одним концом на опоре</t>
  </si>
  <si>
    <t>Схватывающий на опоре (петлей)</t>
  </si>
  <si>
    <t>Время с учетом штрафов</t>
  </si>
  <si>
    <t>Место</t>
  </si>
  <si>
    <t>Родина Оксана</t>
  </si>
  <si>
    <t>Р</t>
  </si>
  <si>
    <t>Род</t>
  </si>
  <si>
    <t>Комарова Екатерина</t>
  </si>
  <si>
    <t>Шаш</t>
  </si>
  <si>
    <t>Саркисян Степан</t>
  </si>
  <si>
    <t>Генералова Елена</t>
  </si>
  <si>
    <t>Чернецова Дария</t>
  </si>
  <si>
    <t>Вахтин Евгений</t>
  </si>
  <si>
    <t>С</t>
  </si>
  <si>
    <t>Прокофьева Евгения</t>
  </si>
  <si>
    <t>АВЩ</t>
  </si>
  <si>
    <t>Дорожкин Алексей</t>
  </si>
  <si>
    <t>Хромов Александр</t>
  </si>
  <si>
    <t>Ермилов Алексей</t>
  </si>
  <si>
    <t>Ерм</t>
  </si>
  <si>
    <t>Васильева Наталья</t>
  </si>
  <si>
    <t>Постовская Анна</t>
  </si>
  <si>
    <t>Бардашев Виктор</t>
  </si>
  <si>
    <t>Магид Юлия</t>
  </si>
  <si>
    <t>Парфирьева Татьяна</t>
  </si>
  <si>
    <t>Бузланова Мария</t>
  </si>
  <si>
    <t>Волкова Полина</t>
  </si>
  <si>
    <t>Кокорева Александра</t>
  </si>
  <si>
    <t>Максакова Светлана</t>
  </si>
  <si>
    <t>Сидоров Никита</t>
  </si>
  <si>
    <t>Щербина Андрей</t>
  </si>
  <si>
    <t>ЩАА</t>
  </si>
  <si>
    <t>Юдаев Сергей</t>
  </si>
  <si>
    <t>Житников Евгений</t>
  </si>
  <si>
    <t>Закатов Константин</t>
  </si>
  <si>
    <t>Лещинский Кирилл</t>
  </si>
  <si>
    <t>Ромашевская Виктория</t>
  </si>
  <si>
    <t>Камышанов Глеб</t>
  </si>
  <si>
    <t>Чеканин Антон</t>
  </si>
  <si>
    <t>Ломтев Андрей</t>
  </si>
  <si>
    <t>Гавренкова София</t>
  </si>
  <si>
    <t>Кириери Константин</t>
  </si>
  <si>
    <t>Комаров Валентин</t>
  </si>
  <si>
    <t>Панченко Юлия</t>
  </si>
  <si>
    <t>Усов Михаил</t>
  </si>
  <si>
    <t>Постовский Леонид</t>
  </si>
  <si>
    <t>Петрунин Иван</t>
  </si>
  <si>
    <t>Смуров Александр</t>
  </si>
  <si>
    <t>Рекаева Татьяна</t>
  </si>
  <si>
    <t>Галимов Артем</t>
  </si>
  <si>
    <t>Аникина Екатерина</t>
  </si>
  <si>
    <t>Копиев Григорий</t>
  </si>
  <si>
    <t>Муйжнек Ольга</t>
  </si>
  <si>
    <t>Савицкий Илья</t>
  </si>
  <si>
    <t>Шнайдер Михаил</t>
  </si>
  <si>
    <t>"Типа так" _________________________ /Олишевский Д.В./</t>
  </si>
  <si>
    <t>Протокол результатов Чемпионата ДЮТК "Гадкий Утенок" по вязке узлов.</t>
  </si>
  <si>
    <t>16 апреля 2009 года</t>
  </si>
  <si>
    <t>Фамилия, Имя</t>
  </si>
  <si>
    <t>Цветков Алексей</t>
  </si>
  <si>
    <t>АВЩ-3</t>
  </si>
  <si>
    <t>Камышанов Евгений</t>
  </si>
  <si>
    <t>Чегаева Татьяна</t>
  </si>
  <si>
    <t>Краденых Андрей</t>
  </si>
  <si>
    <t>АВЩ-1</t>
  </si>
  <si>
    <t>Банин Александр</t>
  </si>
  <si>
    <t>Тащанова Асия</t>
  </si>
  <si>
    <t>Гальченко Ксения</t>
  </si>
  <si>
    <t>Главный ___________/Олишевский Д.В./</t>
  </si>
  <si>
    <t>10 марта 2011 года</t>
  </si>
  <si>
    <t>Фамилия Имя</t>
  </si>
  <si>
    <t>Проводник одним концом</t>
  </si>
  <si>
    <t>Сумма штрафа</t>
  </si>
  <si>
    <t>Время с коэф. для командных зачетов</t>
  </si>
  <si>
    <t xml:space="preserve">Род </t>
  </si>
  <si>
    <t xml:space="preserve"> -</t>
  </si>
  <si>
    <t xml:space="preserve">Ерм </t>
  </si>
  <si>
    <t>Головина Юлия</t>
  </si>
  <si>
    <t>ЭКО</t>
  </si>
  <si>
    <t>Краснушкина Вера</t>
  </si>
  <si>
    <t>Ром</t>
  </si>
  <si>
    <t>Миненко Анастасия</t>
  </si>
  <si>
    <t>Крылова Виктория</t>
  </si>
  <si>
    <t>Потапов Александр</t>
  </si>
  <si>
    <t>Мишина Анна</t>
  </si>
  <si>
    <t>Александрова Мария</t>
  </si>
  <si>
    <t>Усанова Олеся</t>
  </si>
  <si>
    <t>Васиярова Наталья</t>
  </si>
  <si>
    <t>Крылова Вера</t>
  </si>
  <si>
    <t>Островский Сергей</t>
  </si>
  <si>
    <t>Ганюшкин Егор</t>
  </si>
  <si>
    <t>Соколова Анастасия</t>
  </si>
  <si>
    <t>Волков Павел</t>
  </si>
  <si>
    <t>Ефимов Василий</t>
  </si>
  <si>
    <t>Шнайдер Алексей</t>
  </si>
  <si>
    <t>Трофимов Антон</t>
  </si>
  <si>
    <t>Леонтьев Валерий</t>
  </si>
  <si>
    <t>Петрунин Кирилл</t>
  </si>
  <si>
    <t>Старший судья ___________________/Олишевский Д.В./</t>
  </si>
  <si>
    <t>Год</t>
  </si>
  <si>
    <t>Место за все года</t>
  </si>
  <si>
    <t>Место в год участия</t>
  </si>
  <si>
    <t>2009-2011 года</t>
  </si>
  <si>
    <t>Место-год уч.</t>
  </si>
  <si>
    <t>Место-все года</t>
  </si>
  <si>
    <t>Командный (групповой) зачет.</t>
  </si>
  <si>
    <t>Время команды</t>
  </si>
  <si>
    <t>Место команды</t>
  </si>
  <si>
    <t>Зачет среди групп</t>
  </si>
  <si>
    <t>Результат команды</t>
  </si>
  <si>
    <t>нет участника</t>
  </si>
  <si>
    <t>В группах где не набралось 5 зачетных участников недостающим участникам был засчитан результат 4 минуты
 и штраф по 2 минуты 30 секунд за каждый узел.</t>
  </si>
  <si>
    <t>Протокол результатов 
Первенства ДЮТК "Гадкий Утенок" по вязке узлов.</t>
  </si>
  <si>
    <t>Командный зачет (среди групп).</t>
  </si>
  <si>
    <t>Штрафное время</t>
  </si>
  <si>
    <t>Результат группы</t>
  </si>
  <si>
    <t>Коэффициенты для пересчета личных результатов для командных зачетов:
1 отделение - 1.0, 
2 отделение - 1,10, 
3 отделение, старики, руководители - 1,15</t>
  </si>
  <si>
    <t>ср. время</t>
  </si>
  <si>
    <t>рез. Команды</t>
  </si>
  <si>
    <t>Щербина А.В.</t>
  </si>
  <si>
    <t>Щербина А.А.</t>
  </si>
  <si>
    <t>место</t>
  </si>
  <si>
    <t>Щербина А.В. - 3 к.с.</t>
  </si>
  <si>
    <t>Щербина А.В. - 1 к.с.</t>
  </si>
  <si>
    <t>Ермилов А.М.</t>
  </si>
  <si>
    <t>Родина О.В.</t>
  </si>
  <si>
    <t>Шашкин В.В.</t>
  </si>
  <si>
    <t>Ромашевская В.С.</t>
  </si>
  <si>
    <t xml:space="preserve">год </t>
  </si>
  <si>
    <t>руководитель</t>
  </si>
  <si>
    <t>кол-во участий</t>
  </si>
  <si>
    <t>лучший результат</t>
  </si>
  <si>
    <t xml:space="preserve">лучшее место </t>
  </si>
  <si>
    <t>лучшее место за все года</t>
  </si>
  <si>
    <t>2008-2011</t>
  </si>
  <si>
    <t>Зачет среди отделений.</t>
  </si>
  <si>
    <t>Время отделения</t>
  </si>
  <si>
    <t>Место отделения</t>
  </si>
  <si>
    <t>Зачет среди отделений</t>
  </si>
  <si>
    <t>Результат отделения</t>
  </si>
  <si>
    <t>В связи с тем, что из 1-го отделения участвовало только 3 человека, а из отделения "руководители-старики" - 4 человека, 
результаты этих отделений не подводились.</t>
  </si>
  <si>
    <t>Зачет соревнований среди отделений.</t>
  </si>
  <si>
    <t>прим.</t>
  </si>
  <si>
    <t>Статистика командных результатов 
Первенства ДЮТК "Гадкий Утенок" по вязке узлов.</t>
  </si>
  <si>
    <t>2008-2011 года</t>
  </si>
  <si>
    <t>Коэффициенты: участники 1 отделения - 1,    2 отделения - 1,10,   руководители - 1,15</t>
  </si>
  <si>
    <t>отделение</t>
  </si>
  <si>
    <t>первое</t>
  </si>
  <si>
    <t>второе</t>
  </si>
  <si>
    <t>руководители/старики</t>
  </si>
  <si>
    <t>третье</t>
  </si>
  <si>
    <t>рез. 
Отд-ния</t>
  </si>
  <si>
    <t>кол-во зачетных участников</t>
  </si>
  <si>
    <t xml:space="preserve"> ----</t>
  </si>
  <si>
    <t>3 чел *</t>
  </si>
  <si>
    <t>4 чел*</t>
  </si>
  <si>
    <t>5 чел*</t>
  </si>
  <si>
    <t>4 уч.*</t>
  </si>
  <si>
    <t>3 уч.*</t>
  </si>
  <si>
    <t>Командный (групповой) зачет (по пяти лучшим участникам).</t>
  </si>
  <si>
    <t>* в случае отсутствия 5 зачетных участников группе за каждого отсутствующего участника засчитывался результа складвающийся из КВ вязки узлов (4 минуты) и штрафного времени за незавязанные узлы (по 2 мин. 30 сек. за узел)</t>
  </si>
  <si>
    <t>Статистика результатов 1 тура Первенства ДЮТК "Гадкий Утенок" по вязке узлов.</t>
  </si>
  <si>
    <t>Статистика результатов 1 тура
Первенства ДЮТК "Гадкий Утенок" по вязке узлов.</t>
  </si>
  <si>
    <t>место-
все годы</t>
  </si>
  <si>
    <t>место - 
все годы</t>
  </si>
  <si>
    <t>Статистика  результатов отделений
Первенства ДЮТК "Гадкий Утенок" по вязке узлов.</t>
  </si>
  <si>
    <t>* в случае отсутствия 8 зачетных участников группе за каждого отсутствующего участника засчитывался результа складвающийся из КВ вязки узлов (4 минуты) и штрафного времени за незавязанные узлы (по 2 мин. 30 сек. за узел)</t>
  </si>
  <si>
    <t>* в 2009 году результаты первого отделения и отделения "руководители-старики" не подводились из-за слишком малого кол-ва участников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</si>
</sst>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45" fontId="0" fillId="0" borderId="4" xfId="0" applyNumberFormat="1" applyBorder="1" applyAlignment="1">
      <alignment horizontal="center" textRotation="90" wrapText="1"/>
    </xf>
    <xf numFmtId="45" fontId="0" fillId="0" borderId="1" xfId="0" applyNumberFormat="1" applyBorder="1" applyAlignment="1">
      <alignment horizontal="center" textRotation="90" wrapText="1"/>
    </xf>
    <xf numFmtId="45" fontId="0" fillId="0" borderId="2" xfId="0" applyNumberFormat="1" applyBorder="1" applyAlignment="1">
      <alignment horizontal="center" textRotation="90" wrapText="1"/>
    </xf>
    <xf numFmtId="45" fontId="0" fillId="0" borderId="3" xfId="0" applyNumberForma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3" xfId="0" applyNumberFormat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5" fontId="0" fillId="0" borderId="8" xfId="0" applyNumberFormat="1" applyBorder="1" applyAlignment="1">
      <alignment/>
    </xf>
    <xf numFmtId="45" fontId="5" fillId="0" borderId="5" xfId="0" applyNumberFormat="1" applyFont="1" applyBorder="1" applyAlignment="1">
      <alignment/>
    </xf>
    <xf numFmtId="45" fontId="5" fillId="0" borderId="6" xfId="0" applyNumberFormat="1" applyFont="1" applyBorder="1" applyAlignment="1">
      <alignment/>
    </xf>
    <xf numFmtId="45" fontId="5" fillId="0" borderId="9" xfId="0" applyNumberFormat="1" applyFont="1" applyBorder="1" applyAlignment="1">
      <alignment/>
    </xf>
    <xf numFmtId="45" fontId="0" fillId="0" borderId="5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5" fontId="0" fillId="0" borderId="13" xfId="0" applyNumberFormat="1" applyBorder="1" applyAlignment="1">
      <alignment/>
    </xf>
    <xf numFmtId="45" fontId="5" fillId="0" borderId="10" xfId="0" applyNumberFormat="1" applyFont="1" applyBorder="1" applyAlignment="1">
      <alignment/>
    </xf>
    <xf numFmtId="45" fontId="5" fillId="0" borderId="11" xfId="0" applyNumberFormat="1" applyFont="1" applyBorder="1" applyAlignment="1">
      <alignment/>
    </xf>
    <xf numFmtId="45" fontId="5" fillId="0" borderId="14" xfId="0" applyNumberFormat="1" applyFont="1" applyBorder="1" applyAlignment="1">
      <alignment/>
    </xf>
    <xf numFmtId="45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5" fontId="0" fillId="0" borderId="18" xfId="0" applyNumberFormat="1" applyBorder="1" applyAlignment="1">
      <alignment/>
    </xf>
    <xf numFmtId="45" fontId="5" fillId="0" borderId="15" xfId="0" applyNumberFormat="1" applyFont="1" applyBorder="1" applyAlignment="1">
      <alignment/>
    </xf>
    <xf numFmtId="45" fontId="5" fillId="0" borderId="16" xfId="0" applyNumberFormat="1" applyFont="1" applyBorder="1" applyAlignment="1">
      <alignment/>
    </xf>
    <xf numFmtId="45" fontId="5" fillId="0" borderId="19" xfId="0" applyNumberFormat="1" applyFont="1" applyBorder="1" applyAlignment="1">
      <alignment/>
    </xf>
    <xf numFmtId="45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45" fontId="0" fillId="0" borderId="20" xfId="0" applyNumberForma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3" xfId="0" applyBorder="1" applyAlignment="1">
      <alignment textRotation="90" wrapText="1"/>
    </xf>
    <xf numFmtId="0" fontId="0" fillId="0" borderId="22" xfId="0" applyFont="1" applyBorder="1" applyAlignment="1">
      <alignment horizontal="left"/>
    </xf>
    <xf numFmtId="45" fontId="0" fillId="0" borderId="9" xfId="0" applyNumberFormat="1" applyBorder="1" applyAlignment="1">
      <alignment/>
    </xf>
    <xf numFmtId="45" fontId="5" fillId="0" borderId="7" xfId="0" applyNumberFormat="1" applyFont="1" applyBorder="1" applyAlignment="1">
      <alignment/>
    </xf>
    <xf numFmtId="45" fontId="0" fillId="0" borderId="23" xfId="0" applyNumberFormat="1" applyBorder="1" applyAlignment="1">
      <alignment/>
    </xf>
    <xf numFmtId="0" fontId="0" fillId="0" borderId="24" xfId="0" applyBorder="1" applyAlignment="1">
      <alignment horizontal="left"/>
    </xf>
    <xf numFmtId="45" fontId="0" fillId="0" borderId="14" xfId="0" applyNumberFormat="1" applyBorder="1" applyAlignment="1">
      <alignment/>
    </xf>
    <xf numFmtId="45" fontId="5" fillId="0" borderId="12" xfId="0" applyNumberFormat="1" applyFont="1" applyBorder="1" applyAlignment="1">
      <alignment/>
    </xf>
    <xf numFmtId="45" fontId="0" fillId="0" borderId="25" xfId="0" applyNumberForma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left"/>
    </xf>
    <xf numFmtId="45" fontId="5" fillId="2" borderId="11" xfId="0" applyNumberFormat="1" applyFont="1" applyFill="1" applyBorder="1" applyAlignment="1">
      <alignment/>
    </xf>
    <xf numFmtId="0" fontId="0" fillId="0" borderId="16" xfId="0" applyFont="1" applyBorder="1" applyAlignment="1">
      <alignment horizontal="left"/>
    </xf>
    <xf numFmtId="45" fontId="0" fillId="0" borderId="19" xfId="0" applyNumberFormat="1" applyBorder="1" applyAlignment="1">
      <alignment/>
    </xf>
    <xf numFmtId="45" fontId="5" fillId="0" borderId="17" xfId="0" applyNumberFormat="1" applyFont="1" applyBorder="1" applyAlignment="1">
      <alignment/>
    </xf>
    <xf numFmtId="45" fontId="0" fillId="0" borderId="26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textRotation="90"/>
    </xf>
    <xf numFmtId="0" fontId="0" fillId="0" borderId="3" xfId="0" applyFill="1" applyBorder="1" applyAlignment="1">
      <alignment horizontal="center" textRotation="90"/>
    </xf>
    <xf numFmtId="45" fontId="0" fillId="0" borderId="21" xfId="0" applyNumberFormat="1" applyBorder="1" applyAlignment="1">
      <alignment horizontal="center" textRotation="90" wrapText="1"/>
    </xf>
    <xf numFmtId="0" fontId="0" fillId="0" borderId="6" xfId="0" applyFont="1" applyBorder="1" applyAlignment="1">
      <alignment horizontal="left"/>
    </xf>
    <xf numFmtId="0" fontId="9" fillId="0" borderId="6" xfId="18" applyFont="1" applyFill="1" applyBorder="1" applyAlignment="1">
      <alignment horizontal="center" vertical="center" wrapText="1"/>
      <protection/>
    </xf>
    <xf numFmtId="0" fontId="9" fillId="0" borderId="7" xfId="18" applyFont="1" applyFill="1" applyBorder="1" applyAlignment="1">
      <alignment horizontal="center" wrapText="1"/>
      <protection/>
    </xf>
    <xf numFmtId="45" fontId="0" fillId="0" borderId="27" xfId="0" applyNumberFormat="1" applyBorder="1" applyAlignment="1">
      <alignment/>
    </xf>
    <xf numFmtId="45" fontId="5" fillId="0" borderId="28" xfId="0" applyNumberFormat="1" applyFont="1" applyBorder="1" applyAlignment="1">
      <alignment/>
    </xf>
    <xf numFmtId="45" fontId="5" fillId="0" borderId="29" xfId="0" applyNumberFormat="1" applyFont="1" applyBorder="1" applyAlignment="1">
      <alignment/>
    </xf>
    <xf numFmtId="45" fontId="5" fillId="0" borderId="30" xfId="0" applyNumberFormat="1" applyFont="1" applyBorder="1" applyAlignment="1">
      <alignment/>
    </xf>
    <xf numFmtId="45" fontId="0" fillId="0" borderId="31" xfId="0" applyNumberFormat="1" applyBorder="1" applyAlignment="1">
      <alignment/>
    </xf>
    <xf numFmtId="45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horizontal="left"/>
    </xf>
    <xf numFmtId="0" fontId="9" fillId="0" borderId="11" xfId="18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center" wrapText="1"/>
      <protection/>
    </xf>
    <xf numFmtId="45" fontId="0" fillId="0" borderId="32" xfId="0" applyNumberFormat="1" applyBorder="1" applyAlignment="1">
      <alignment/>
    </xf>
    <xf numFmtId="45" fontId="0" fillId="0" borderId="11" xfId="0" applyNumberFormat="1" applyBorder="1" applyAlignment="1">
      <alignment/>
    </xf>
    <xf numFmtId="0" fontId="9" fillId="0" borderId="11" xfId="18" applyFont="1" applyBorder="1" applyAlignment="1">
      <alignment horizontal="left" vertical="center"/>
      <protection/>
    </xf>
    <xf numFmtId="0" fontId="9" fillId="0" borderId="12" xfId="18" applyFill="1" applyBorder="1" applyAlignment="1">
      <alignment horizontal="center" wrapText="1"/>
      <protection/>
    </xf>
    <xf numFmtId="0" fontId="9" fillId="0" borderId="11" xfId="18" applyFill="1" applyBorder="1" applyAlignment="1">
      <alignment horizontal="center" vertical="center" wrapText="1"/>
      <protection/>
    </xf>
    <xf numFmtId="45" fontId="10" fillId="0" borderId="25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5" fontId="5" fillId="0" borderId="0" xfId="0" applyNumberFormat="1" applyFont="1" applyBorder="1" applyAlignment="1">
      <alignment/>
    </xf>
    <xf numFmtId="0" fontId="9" fillId="0" borderId="16" xfId="18" applyFont="1" applyBorder="1" applyAlignment="1">
      <alignment horizontal="left" vertical="center"/>
      <protection/>
    </xf>
    <xf numFmtId="0" fontId="9" fillId="0" borderId="16" xfId="18" applyFill="1" applyBorder="1" applyAlignment="1">
      <alignment horizontal="center" vertical="center" wrapText="1"/>
      <protection/>
    </xf>
    <xf numFmtId="0" fontId="9" fillId="0" borderId="17" xfId="18" applyFill="1" applyBorder="1" applyAlignment="1">
      <alignment horizontal="center" wrapText="1"/>
      <protection/>
    </xf>
    <xf numFmtId="45" fontId="0" fillId="0" borderId="33" xfId="0" applyNumberFormat="1" applyBorder="1" applyAlignment="1">
      <alignment/>
    </xf>
    <xf numFmtId="45" fontId="10" fillId="0" borderId="26" xfId="0" applyNumberFormat="1" applyFont="1" applyBorder="1" applyAlignment="1">
      <alignment/>
    </xf>
    <xf numFmtId="45" fontId="0" fillId="0" borderId="16" xfId="0" applyNumberFormat="1" applyBorder="1" applyAlignment="1">
      <alignment/>
    </xf>
    <xf numFmtId="0" fontId="9" fillId="0" borderId="0" xfId="18" applyFont="1" applyFill="1" applyBorder="1" applyAlignment="1">
      <alignment horizontal="left" vertical="center"/>
      <protection/>
    </xf>
    <xf numFmtId="0" fontId="0" fillId="0" borderId="2" xfId="0" applyNumberFormat="1" applyBorder="1" applyAlignment="1">
      <alignment horizontal="center" textRotation="90" wrapText="1"/>
    </xf>
    <xf numFmtId="0" fontId="0" fillId="0" borderId="2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6" xfId="18" applyFont="1" applyFill="1" applyBorder="1" applyAlignment="1">
      <alignment horizontal="center" vertical="center" wrapText="1"/>
      <protection/>
    </xf>
    <xf numFmtId="0" fontId="0" fillId="0" borderId="11" xfId="18" applyFont="1" applyFill="1" applyBorder="1" applyAlignment="1">
      <alignment horizontal="center" vertical="center" wrapText="1"/>
      <protection/>
    </xf>
    <xf numFmtId="0" fontId="0" fillId="0" borderId="16" xfId="18" applyFont="1" applyFill="1" applyBorder="1" applyAlignment="1">
      <alignment horizontal="center" vertical="center" wrapText="1"/>
      <protection/>
    </xf>
    <xf numFmtId="0" fontId="0" fillId="0" borderId="11" xfId="18" applyFont="1" applyBorder="1" applyAlignment="1">
      <alignment horizontal="center" vertical="center"/>
      <protection/>
    </xf>
    <xf numFmtId="0" fontId="0" fillId="0" borderId="16" xfId="18" applyFont="1" applyBorder="1" applyAlignment="1">
      <alignment horizontal="center" vertical="center"/>
      <protection/>
    </xf>
    <xf numFmtId="0" fontId="0" fillId="0" borderId="24" xfId="18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18" applyFont="1" applyFill="1" applyBorder="1" applyAlignment="1">
      <alignment horizontal="center" vertical="center" wrapText="1"/>
      <protection/>
    </xf>
    <xf numFmtId="45" fontId="0" fillId="0" borderId="2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0" fontId="0" fillId="0" borderId="12" xfId="1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18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45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45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5" fontId="0" fillId="0" borderId="5" xfId="0" applyNumberFormat="1" applyFont="1" applyBorder="1" applyAlignment="1">
      <alignment horizontal="center" vertical="center"/>
    </xf>
    <xf numFmtId="45" fontId="0" fillId="0" borderId="10" xfId="0" applyNumberFormat="1" applyFont="1" applyBorder="1" applyAlignment="1">
      <alignment horizontal="center" vertical="center"/>
    </xf>
    <xf numFmtId="45" fontId="0" fillId="0" borderId="15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textRotation="90" wrapText="1"/>
    </xf>
    <xf numFmtId="0" fontId="0" fillId="0" borderId="19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9" xfId="18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18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1" xfId="18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center" textRotation="90"/>
    </xf>
    <xf numFmtId="0" fontId="0" fillId="0" borderId="20" xfId="0" applyFill="1" applyBorder="1" applyAlignment="1">
      <alignment horizontal="center" textRotation="90"/>
    </xf>
    <xf numFmtId="0" fontId="0" fillId="0" borderId="42" xfId="0" applyBorder="1" applyAlignment="1">
      <alignment horizontal="center" textRotation="90" wrapText="1"/>
    </xf>
    <xf numFmtId="0" fontId="0" fillId="0" borderId="21" xfId="0" applyNumberFormat="1" applyBorder="1" applyAlignment="1">
      <alignment horizontal="center" textRotation="90" wrapText="1"/>
    </xf>
    <xf numFmtId="0" fontId="0" fillId="0" borderId="20" xfId="0" applyBorder="1" applyAlignment="1">
      <alignment textRotation="90" wrapText="1"/>
    </xf>
    <xf numFmtId="0" fontId="0" fillId="0" borderId="42" xfId="0" applyFill="1" applyBorder="1" applyAlignment="1">
      <alignment horizontal="center" textRotation="90" wrapText="1"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45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1" fontId="0" fillId="0" borderId="11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47" xfId="0" applyBorder="1" applyAlignment="1">
      <alignment horizontal="center" textRotation="90"/>
    </xf>
    <xf numFmtId="0" fontId="0" fillId="0" borderId="48" xfId="0" applyBorder="1" applyAlignment="1">
      <alignment horizontal="center" textRotation="90" wrapText="1"/>
    </xf>
    <xf numFmtId="0" fontId="0" fillId="0" borderId="48" xfId="0" applyBorder="1" applyAlignment="1">
      <alignment horizontal="center" textRotation="90"/>
    </xf>
    <xf numFmtId="45" fontId="0" fillId="0" borderId="48" xfId="0" applyNumberFormat="1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21" fontId="0" fillId="0" borderId="50" xfId="0" applyNumberFormat="1" applyBorder="1" applyAlignment="1">
      <alignment textRotation="90" wrapText="1"/>
    </xf>
    <xf numFmtId="0" fontId="0" fillId="0" borderId="51" xfId="0" applyFont="1" applyBorder="1" applyAlignment="1">
      <alignment horizontal="left"/>
    </xf>
    <xf numFmtId="45" fontId="0" fillId="0" borderId="30" xfId="0" applyNumberFormat="1" applyBorder="1" applyAlignment="1">
      <alignment/>
    </xf>
    <xf numFmtId="21" fontId="12" fillId="2" borderId="52" xfId="0" applyNumberFormat="1" applyFont="1" applyFill="1" applyBorder="1" applyAlignment="1">
      <alignment/>
    </xf>
    <xf numFmtId="45" fontId="0" fillId="0" borderId="12" xfId="0" applyNumberFormat="1" applyBorder="1" applyAlignment="1">
      <alignment/>
    </xf>
    <xf numFmtId="21" fontId="12" fillId="2" borderId="14" xfId="0" applyNumberFormat="1" applyFont="1" applyFill="1" applyBorder="1" applyAlignment="1">
      <alignment/>
    </xf>
    <xf numFmtId="21" fontId="0" fillId="0" borderId="14" xfId="0" applyNumberFormat="1" applyBorder="1" applyAlignment="1">
      <alignment/>
    </xf>
    <xf numFmtId="21" fontId="12" fillId="0" borderId="14" xfId="0" applyNumberFormat="1" applyFont="1" applyBorder="1" applyAlignment="1">
      <alignment/>
    </xf>
    <xf numFmtId="0" fontId="0" fillId="0" borderId="53" xfId="0" applyFont="1" applyBorder="1" applyAlignment="1">
      <alignment horizontal="left"/>
    </xf>
    <xf numFmtId="45" fontId="0" fillId="0" borderId="17" xfId="0" applyNumberFormat="1" applyBorder="1" applyAlignment="1">
      <alignment/>
    </xf>
    <xf numFmtId="21" fontId="12" fillId="0" borderId="19" xfId="0" applyNumberFormat="1" applyFont="1" applyBorder="1" applyAlignment="1">
      <alignment/>
    </xf>
    <xf numFmtId="0" fontId="0" fillId="0" borderId="29" xfId="0" applyFill="1" applyBorder="1" applyAlignment="1">
      <alignment/>
    </xf>
    <xf numFmtId="0" fontId="0" fillId="0" borderId="51" xfId="0" applyFont="1" applyBorder="1" applyAlignment="1">
      <alignment horizontal="left"/>
    </xf>
    <xf numFmtId="45" fontId="0" fillId="2" borderId="11" xfId="0" applyNumberFormat="1" applyFill="1" applyBorder="1" applyAlignment="1">
      <alignment/>
    </xf>
    <xf numFmtId="0" fontId="0" fillId="0" borderId="53" xfId="0" applyBorder="1" applyAlignment="1">
      <alignment horizontal="left"/>
    </xf>
    <xf numFmtId="0" fontId="0" fillId="0" borderId="4" xfId="0" applyBorder="1" applyAlignment="1">
      <alignment textRotation="90" wrapText="1"/>
    </xf>
    <xf numFmtId="0" fontId="0" fillId="0" borderId="42" xfId="0" applyNumberFormat="1" applyBorder="1" applyAlignment="1">
      <alignment textRotation="90"/>
    </xf>
    <xf numFmtId="0" fontId="9" fillId="0" borderId="29" xfId="18" applyFont="1" applyBorder="1" applyAlignment="1">
      <alignment horizontal="left" vertical="center"/>
      <protection/>
    </xf>
    <xf numFmtId="0" fontId="9" fillId="0" borderId="29" xfId="18" applyFont="1" applyFill="1" applyBorder="1" applyAlignment="1">
      <alignment horizontal="center" vertical="center" wrapText="1"/>
      <protection/>
    </xf>
    <xf numFmtId="0" fontId="9" fillId="0" borderId="30" xfId="18" applyFill="1" applyBorder="1" applyAlignment="1">
      <alignment horizontal="center" wrapText="1"/>
      <protection/>
    </xf>
    <xf numFmtId="45" fontId="0" fillId="0" borderId="52" xfId="0" applyNumberFormat="1" applyBorder="1" applyAlignment="1">
      <alignment/>
    </xf>
    <xf numFmtId="45" fontId="0" fillId="0" borderId="54" xfId="0" applyNumberFormat="1" applyBorder="1" applyAlignment="1">
      <alignment/>
    </xf>
    <xf numFmtId="45" fontId="0" fillId="0" borderId="35" xfId="0" applyNumberFormat="1" applyBorder="1" applyAlignment="1">
      <alignment/>
    </xf>
    <xf numFmtId="45" fontId="0" fillId="0" borderId="36" xfId="0" applyNumberFormat="1" applyBorder="1" applyAlignment="1">
      <alignment/>
    </xf>
    <xf numFmtId="0" fontId="9" fillId="0" borderId="29" xfId="18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left"/>
    </xf>
    <xf numFmtId="0" fontId="9" fillId="0" borderId="30" xfId="18" applyFont="1" applyFill="1" applyBorder="1" applyAlignment="1">
      <alignment horizontal="center" wrapText="1"/>
      <protection/>
    </xf>
    <xf numFmtId="21" fontId="3" fillId="0" borderId="0" xfId="0" applyNumberFormat="1" applyFont="1" applyAlignment="1">
      <alignment horizontal="center"/>
    </xf>
    <xf numFmtId="45" fontId="0" fillId="0" borderId="6" xfId="0" applyNumberFormat="1" applyBorder="1" applyAlignment="1">
      <alignment/>
    </xf>
    <xf numFmtId="0" fontId="0" fillId="0" borderId="1" xfId="0" applyNumberFormat="1" applyFill="1" applyBorder="1" applyAlignment="1">
      <alignment horizontal="center" textRotation="90" wrapText="1"/>
    </xf>
    <xf numFmtId="0" fontId="0" fillId="0" borderId="2" xfId="0" applyNumberFormat="1" applyFill="1" applyBorder="1" applyAlignment="1">
      <alignment horizontal="center" textRotation="90" wrapText="1"/>
    </xf>
    <xf numFmtId="0" fontId="0" fillId="0" borderId="3" xfId="0" applyNumberFormat="1" applyFill="1" applyBorder="1" applyAlignment="1">
      <alignment horizontal="center" textRotation="90" wrapText="1"/>
    </xf>
    <xf numFmtId="0" fontId="0" fillId="0" borderId="16" xfId="0" applyBorder="1" applyAlignment="1">
      <alignment horizontal="left"/>
    </xf>
    <xf numFmtId="0" fontId="0" fillId="0" borderId="2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5" fontId="0" fillId="0" borderId="11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5" fontId="0" fillId="0" borderId="16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5" fontId="0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18" applyFont="1" applyFill="1" applyBorder="1" applyAlignment="1">
      <alignment horizontal="center" wrapText="1"/>
      <protection/>
    </xf>
    <xf numFmtId="0" fontId="11" fillId="0" borderId="9" xfId="18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5" fontId="0" fillId="0" borderId="11" xfId="0" applyNumberFormat="1" applyFont="1" applyBorder="1" applyAlignment="1">
      <alignment horizontal="center"/>
    </xf>
    <xf numFmtId="0" fontId="0" fillId="0" borderId="10" xfId="18" applyFont="1" applyFill="1" applyBorder="1" applyAlignment="1">
      <alignment horizontal="center" wrapText="1"/>
      <protection/>
    </xf>
    <xf numFmtId="0" fontId="11" fillId="0" borderId="14" xfId="18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4" xfId="18" applyFont="1" applyFill="1" applyBorder="1" applyAlignment="1">
      <alignment horizontal="center" wrapText="1"/>
      <protection/>
    </xf>
    <xf numFmtId="45" fontId="0" fillId="0" borderId="48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5" fontId="0" fillId="0" borderId="37" xfId="0" applyNumberFormat="1" applyBorder="1" applyAlignment="1">
      <alignment/>
    </xf>
    <xf numFmtId="0" fontId="0" fillId="0" borderId="2" xfId="0" applyBorder="1" applyAlignment="1">
      <alignment textRotation="90" wrapText="1"/>
    </xf>
    <xf numFmtId="0" fontId="0" fillId="0" borderId="2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9" fillId="0" borderId="16" xfId="18" applyFont="1" applyFill="1" applyBorder="1" applyAlignment="1">
      <alignment horizontal="center" vertical="center" wrapText="1"/>
      <protection/>
    </xf>
    <xf numFmtId="0" fontId="9" fillId="0" borderId="17" xfId="18" applyFont="1" applyFill="1" applyBorder="1" applyAlignment="1">
      <alignment horizontal="center" wrapText="1"/>
      <protection/>
    </xf>
    <xf numFmtId="45" fontId="10" fillId="0" borderId="29" xfId="0" applyNumberFormat="1" applyFont="1" applyBorder="1" applyAlignment="1">
      <alignment/>
    </xf>
    <xf numFmtId="45" fontId="10" fillId="0" borderId="11" xfId="0" applyNumberFormat="1" applyFont="1" applyBorder="1" applyAlignment="1">
      <alignment/>
    </xf>
    <xf numFmtId="45" fontId="10" fillId="0" borderId="16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6" fontId="3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5" fontId="3" fillId="0" borderId="1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8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5" fontId="3" fillId="0" borderId="2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1" fontId="3" fillId="0" borderId="7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21" fontId="3" fillId="0" borderId="3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45" fontId="0" fillId="0" borderId="55" xfId="0" applyNumberFormat="1" applyBorder="1" applyAlignment="1">
      <alignment horizontal="center" vertical="center"/>
    </xf>
    <xf numFmtId="45" fontId="0" fillId="0" borderId="57" xfId="0" applyNumberFormat="1" applyBorder="1" applyAlignment="1">
      <alignment horizontal="center" vertical="center"/>
    </xf>
    <xf numFmtId="45" fontId="0" fillId="0" borderId="59" xfId="0" applyNumberFormat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horizontal="left"/>
    </xf>
    <xf numFmtId="45" fontId="0" fillId="0" borderId="44" xfId="0" applyNumberFormat="1" applyBorder="1" applyAlignment="1">
      <alignment horizontal="center" vertical="center"/>
    </xf>
    <xf numFmtId="45" fontId="0" fillId="0" borderId="45" xfId="0" applyNumberFormat="1" applyBorder="1" applyAlignment="1">
      <alignment horizontal="center" vertical="center"/>
    </xf>
    <xf numFmtId="45" fontId="0" fillId="0" borderId="46" xfId="0" applyNumberFormat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0" fillId="0" borderId="59" xfId="0" applyNumberFormat="1" applyFill="1" applyBorder="1" applyAlignment="1">
      <alignment horizontal="center" vertical="center"/>
    </xf>
    <xf numFmtId="21" fontId="0" fillId="0" borderId="44" xfId="0" applyNumberFormat="1" applyBorder="1" applyAlignment="1">
      <alignment horizontal="center" vertical="center"/>
    </xf>
    <xf numFmtId="21" fontId="0" fillId="0" borderId="45" xfId="0" applyNumberFormat="1" applyBorder="1" applyAlignment="1">
      <alignment horizontal="center" vertical="center"/>
    </xf>
    <xf numFmtId="21" fontId="0" fillId="0" borderId="46" xfId="0" applyNumberFormat="1" applyBorder="1" applyAlignment="1">
      <alignment horizontal="center" vertical="center"/>
    </xf>
    <xf numFmtId="0" fontId="0" fillId="0" borderId="19" xfId="18" applyFont="1" applyBorder="1" applyAlignment="1">
      <alignment horizontal="center" vertical="center"/>
      <protection/>
    </xf>
    <xf numFmtId="0" fontId="0" fillId="0" borderId="15" xfId="18" applyFont="1" applyFill="1" applyBorder="1" applyAlignment="1">
      <alignment horizontal="center" wrapText="1"/>
      <protection/>
    </xf>
    <xf numFmtId="0" fontId="0" fillId="0" borderId="19" xfId="18" applyFont="1" applyFill="1" applyBorder="1" applyAlignment="1">
      <alignment horizontal="center" wrapText="1"/>
      <protection/>
    </xf>
    <xf numFmtId="45" fontId="0" fillId="0" borderId="16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Члены клуба весна-1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H110"/>
  <sheetViews>
    <sheetView workbookViewId="0" topLeftCell="A1">
      <pane ySplit="5" topLeftCell="BM6" activePane="bottomLeft" state="frozen"/>
      <selection pane="topLeft" activeCell="A4" sqref="A4:N4"/>
      <selection pane="bottomLeft" activeCell="B109" sqref="B109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4.25390625" style="67" customWidth="1"/>
    <col min="4" max="4" width="6.75390625" style="67" customWidth="1"/>
    <col min="5" max="5" width="6.125" style="0" customWidth="1"/>
    <col min="6" max="6" width="6.125" style="46" customWidth="1"/>
    <col min="7" max="7" width="4.75390625" style="46" customWidth="1"/>
    <col min="8" max="8" width="5.25390625" style="0" customWidth="1"/>
  </cols>
  <sheetData>
    <row r="2" spans="1:8" ht="47.25" customHeight="1">
      <c r="A2" s="297" t="s">
        <v>177</v>
      </c>
      <c r="B2" s="298"/>
      <c r="C2" s="298"/>
      <c r="D2" s="298"/>
      <c r="E2" s="298"/>
      <c r="F2" s="298"/>
      <c r="G2" s="298"/>
      <c r="H2" s="298"/>
    </row>
    <row r="3" spans="1:8" ht="15">
      <c r="A3" s="296" t="s">
        <v>1</v>
      </c>
      <c r="B3" s="296"/>
      <c r="C3" s="296"/>
      <c r="D3" s="296"/>
      <c r="E3" s="296"/>
      <c r="F3" s="296"/>
      <c r="G3" s="296"/>
      <c r="H3" s="296"/>
    </row>
    <row r="4" spans="1:8" ht="17.25" customHeight="1" thickBot="1">
      <c r="A4" t="s">
        <v>117</v>
      </c>
      <c r="H4" s="4" t="s">
        <v>3</v>
      </c>
    </row>
    <row r="5" spans="1:8" ht="83.25" customHeight="1" thickBot="1">
      <c r="A5" s="5" t="s">
        <v>4</v>
      </c>
      <c r="B5" s="6" t="s">
        <v>85</v>
      </c>
      <c r="C5" s="68" t="s">
        <v>6</v>
      </c>
      <c r="D5" s="69" t="s">
        <v>7</v>
      </c>
      <c r="E5" s="6" t="s">
        <v>17</v>
      </c>
      <c r="F5" s="99" t="s">
        <v>114</v>
      </c>
      <c r="G5" s="131" t="s">
        <v>116</v>
      </c>
      <c r="H5" s="49" t="s">
        <v>115</v>
      </c>
    </row>
    <row r="6" spans="1:8" ht="12.75">
      <c r="A6" s="16">
        <v>1</v>
      </c>
      <c r="B6" s="111" t="s">
        <v>19</v>
      </c>
      <c r="C6" s="105" t="s">
        <v>20</v>
      </c>
      <c r="D6" s="112" t="s">
        <v>89</v>
      </c>
      <c r="E6" s="113">
        <v>0.0007523148148148147</v>
      </c>
      <c r="F6" s="100">
        <v>2011</v>
      </c>
      <c r="G6" s="80">
        <v>1</v>
      </c>
      <c r="H6" s="133">
        <f>RANK(E6,$E$6:$E$110,1)</f>
        <v>1</v>
      </c>
    </row>
    <row r="7" spans="1:8" ht="12.75">
      <c r="A7" s="26">
        <v>2</v>
      </c>
      <c r="B7" s="114" t="s">
        <v>42</v>
      </c>
      <c r="C7" s="114">
        <v>3</v>
      </c>
      <c r="D7" s="115" t="s">
        <v>21</v>
      </c>
      <c r="E7" s="116">
        <v>0.0009259259259259259</v>
      </c>
      <c r="F7" s="101">
        <v>2009</v>
      </c>
      <c r="G7" s="29">
        <v>1</v>
      </c>
      <c r="H7" s="134">
        <f>RANK(E7,$E$6:$E$110,1)</f>
        <v>2</v>
      </c>
    </row>
    <row r="8" spans="1:8" ht="12.75">
      <c r="A8" s="26">
        <v>3</v>
      </c>
      <c r="B8" s="114" t="s">
        <v>31</v>
      </c>
      <c r="C8" s="106" t="s">
        <v>28</v>
      </c>
      <c r="D8" s="117" t="s">
        <v>90</v>
      </c>
      <c r="E8" s="116">
        <v>0.0009606481481481481</v>
      </c>
      <c r="F8" s="101">
        <v>2011</v>
      </c>
      <c r="G8" s="29">
        <v>2</v>
      </c>
      <c r="H8" s="134">
        <f>RANK(E8,$E$6:$E$110,1)</f>
        <v>3</v>
      </c>
    </row>
    <row r="9" spans="1:8" ht="12.75">
      <c r="A9" s="26">
        <v>4</v>
      </c>
      <c r="B9" s="118" t="s">
        <v>19</v>
      </c>
      <c r="C9" s="114" t="s">
        <v>20</v>
      </c>
      <c r="D9" s="115" t="s">
        <v>21</v>
      </c>
      <c r="E9" s="116">
        <v>0.0009953703703703704</v>
      </c>
      <c r="F9" s="101">
        <v>2008</v>
      </c>
      <c r="G9" s="35">
        <v>1</v>
      </c>
      <c r="H9" s="134">
        <f aca="true" t="shared" si="0" ref="H9:H14">RANK(E9,$E$6:$E$110,1)</f>
        <v>4</v>
      </c>
    </row>
    <row r="10" spans="1:8" ht="12.75">
      <c r="A10" s="26">
        <v>5</v>
      </c>
      <c r="B10" s="114" t="s">
        <v>31</v>
      </c>
      <c r="C10" s="114" t="s">
        <v>28</v>
      </c>
      <c r="D10" s="115"/>
      <c r="E10" s="116">
        <v>0.0010185185185185186</v>
      </c>
      <c r="F10" s="101">
        <v>2009</v>
      </c>
      <c r="G10" s="29">
        <v>2</v>
      </c>
      <c r="H10" s="134">
        <f t="shared" si="0"/>
        <v>5</v>
      </c>
    </row>
    <row r="11" spans="1:8" ht="12.75">
      <c r="A11" s="26">
        <v>6</v>
      </c>
      <c r="B11" s="118" t="s">
        <v>22</v>
      </c>
      <c r="C11" s="114">
        <v>2</v>
      </c>
      <c r="D11" s="115" t="s">
        <v>23</v>
      </c>
      <c r="E11" s="116">
        <v>0.0010300925925925926</v>
      </c>
      <c r="F11" s="101">
        <v>2008</v>
      </c>
      <c r="G11" s="35">
        <v>2</v>
      </c>
      <c r="H11" s="134">
        <f t="shared" si="0"/>
        <v>6</v>
      </c>
    </row>
    <row r="12" spans="1:8" ht="12.75">
      <c r="A12" s="26">
        <v>7</v>
      </c>
      <c r="B12" s="118" t="s">
        <v>24</v>
      </c>
      <c r="C12" s="114">
        <v>2</v>
      </c>
      <c r="D12" s="115" t="s">
        <v>23</v>
      </c>
      <c r="E12" s="116">
        <v>0.001099537037037037</v>
      </c>
      <c r="F12" s="101">
        <v>2008</v>
      </c>
      <c r="G12" s="35">
        <v>3</v>
      </c>
      <c r="H12" s="134">
        <f t="shared" si="0"/>
        <v>7</v>
      </c>
    </row>
    <row r="13" spans="1:8" ht="12.75">
      <c r="A13" s="26">
        <v>8</v>
      </c>
      <c r="B13" s="108" t="s">
        <v>29</v>
      </c>
      <c r="C13" s="106" t="s">
        <v>28</v>
      </c>
      <c r="D13" s="117" t="s">
        <v>91</v>
      </c>
      <c r="E13" s="116">
        <v>0.001099537037037037</v>
      </c>
      <c r="F13" s="101">
        <v>2011</v>
      </c>
      <c r="G13" s="29">
        <v>3</v>
      </c>
      <c r="H13" s="134">
        <f t="shared" si="0"/>
        <v>7</v>
      </c>
    </row>
    <row r="14" spans="1:8" ht="12.75">
      <c r="A14" s="26">
        <v>9</v>
      </c>
      <c r="B14" s="108" t="s">
        <v>62</v>
      </c>
      <c r="C14" s="106">
        <v>3</v>
      </c>
      <c r="D14" s="117" t="s">
        <v>89</v>
      </c>
      <c r="E14" s="116">
        <v>0.001099537037037037</v>
      </c>
      <c r="F14" s="101">
        <v>2011</v>
      </c>
      <c r="G14" s="29">
        <v>3</v>
      </c>
      <c r="H14" s="134">
        <f t="shared" si="0"/>
        <v>7</v>
      </c>
    </row>
    <row r="15" spans="1:8" ht="12.75">
      <c r="A15" s="26">
        <v>10</v>
      </c>
      <c r="B15" s="108" t="s">
        <v>92</v>
      </c>
      <c r="C15" s="106" t="s">
        <v>20</v>
      </c>
      <c r="D15" s="117" t="s">
        <v>93</v>
      </c>
      <c r="E15" s="116">
        <v>0.0011342592592592591</v>
      </c>
      <c r="F15" s="101">
        <v>2011</v>
      </c>
      <c r="G15" s="29">
        <v>5</v>
      </c>
      <c r="H15" s="134">
        <f>RANK(E15,$E$6:$E$110,1)</f>
        <v>10</v>
      </c>
    </row>
    <row r="16" spans="1:8" ht="12.75">
      <c r="A16" s="26">
        <v>11</v>
      </c>
      <c r="B16" s="114" t="s">
        <v>41</v>
      </c>
      <c r="C16" s="106" t="s">
        <v>28</v>
      </c>
      <c r="D16" s="117" t="s">
        <v>90</v>
      </c>
      <c r="E16" s="116">
        <v>0.0011458333333333333</v>
      </c>
      <c r="F16" s="101">
        <v>2011</v>
      </c>
      <c r="G16" s="29">
        <v>6</v>
      </c>
      <c r="H16" s="134">
        <f aca="true" t="shared" si="1" ref="H16:H79">RANK(E16,$E$6:$E$110,1)</f>
        <v>11</v>
      </c>
    </row>
    <row r="17" spans="1:8" ht="12.75">
      <c r="A17" s="26">
        <v>12</v>
      </c>
      <c r="B17" s="114" t="s">
        <v>26</v>
      </c>
      <c r="C17" s="114">
        <v>3</v>
      </c>
      <c r="D17" s="115" t="s">
        <v>21</v>
      </c>
      <c r="E17" s="116">
        <v>0.0012037037037037038</v>
      </c>
      <c r="F17" s="101">
        <v>2009</v>
      </c>
      <c r="G17" s="29">
        <v>3</v>
      </c>
      <c r="H17" s="134">
        <f t="shared" si="1"/>
        <v>12</v>
      </c>
    </row>
    <row r="18" spans="1:8" ht="12.75">
      <c r="A18" s="26">
        <v>13</v>
      </c>
      <c r="B18" s="114" t="s">
        <v>76</v>
      </c>
      <c r="C18" s="106" t="s">
        <v>28</v>
      </c>
      <c r="D18" s="117" t="s">
        <v>90</v>
      </c>
      <c r="E18" s="116">
        <v>0.0012037037037037038</v>
      </c>
      <c r="F18" s="101">
        <v>2011</v>
      </c>
      <c r="G18" s="29">
        <v>7</v>
      </c>
      <c r="H18" s="134">
        <f t="shared" si="1"/>
        <v>12</v>
      </c>
    </row>
    <row r="19" spans="1:8" ht="12.75">
      <c r="A19" s="26">
        <v>14</v>
      </c>
      <c r="B19" s="114" t="s">
        <v>24</v>
      </c>
      <c r="C19" s="119">
        <v>2</v>
      </c>
      <c r="D19" s="115" t="s">
        <v>46</v>
      </c>
      <c r="E19" s="116">
        <v>0.00125</v>
      </c>
      <c r="F19" s="101">
        <v>2009</v>
      </c>
      <c r="G19" s="29">
        <v>4</v>
      </c>
      <c r="H19" s="134">
        <f t="shared" si="1"/>
        <v>14</v>
      </c>
    </row>
    <row r="20" spans="1:8" ht="12.75">
      <c r="A20" s="26">
        <v>15</v>
      </c>
      <c r="B20" s="118" t="s">
        <v>25</v>
      </c>
      <c r="C20" s="114">
        <v>2</v>
      </c>
      <c r="D20" s="115" t="s">
        <v>21</v>
      </c>
      <c r="E20" s="116">
        <v>0.001261574074074074</v>
      </c>
      <c r="F20" s="101">
        <v>2008</v>
      </c>
      <c r="G20" s="35">
        <v>4</v>
      </c>
      <c r="H20" s="134">
        <f t="shared" si="1"/>
        <v>15</v>
      </c>
    </row>
    <row r="21" spans="1:8" ht="12.75">
      <c r="A21" s="26">
        <v>16</v>
      </c>
      <c r="B21" s="114" t="s">
        <v>80</v>
      </c>
      <c r="C21" s="106" t="s">
        <v>28</v>
      </c>
      <c r="D21" s="117" t="s">
        <v>90</v>
      </c>
      <c r="E21" s="116">
        <v>0.0012731481481481483</v>
      </c>
      <c r="F21" s="101">
        <v>2011</v>
      </c>
      <c r="G21" s="29">
        <v>8</v>
      </c>
      <c r="H21" s="134">
        <f t="shared" si="1"/>
        <v>16</v>
      </c>
    </row>
    <row r="22" spans="1:8" ht="12.75">
      <c r="A22" s="26">
        <v>17</v>
      </c>
      <c r="B22" s="118" t="s">
        <v>26</v>
      </c>
      <c r="C22" s="114">
        <v>2</v>
      </c>
      <c r="D22" s="115" t="s">
        <v>23</v>
      </c>
      <c r="E22" s="116">
        <v>0.001296296296296296</v>
      </c>
      <c r="F22" s="101">
        <v>2008</v>
      </c>
      <c r="G22" s="35">
        <v>5</v>
      </c>
      <c r="H22" s="134">
        <f t="shared" si="1"/>
        <v>17</v>
      </c>
    </row>
    <row r="23" spans="1:8" ht="12.75">
      <c r="A23" s="26">
        <v>18</v>
      </c>
      <c r="B23" s="108" t="s">
        <v>94</v>
      </c>
      <c r="C23" s="106">
        <v>3</v>
      </c>
      <c r="D23" s="117" t="s">
        <v>95</v>
      </c>
      <c r="E23" s="116">
        <v>0.0012962962962962963</v>
      </c>
      <c r="F23" s="101">
        <v>2011</v>
      </c>
      <c r="G23" s="29">
        <v>9</v>
      </c>
      <c r="H23" s="134">
        <f t="shared" si="1"/>
        <v>18</v>
      </c>
    </row>
    <row r="24" spans="1:8" ht="12.75">
      <c r="A24" s="26">
        <v>19</v>
      </c>
      <c r="B24" s="108" t="s">
        <v>57</v>
      </c>
      <c r="C24" s="106">
        <v>3</v>
      </c>
      <c r="D24" s="117" t="s">
        <v>90</v>
      </c>
      <c r="E24" s="116">
        <v>0.0013194444444444443</v>
      </c>
      <c r="F24" s="101">
        <v>2011</v>
      </c>
      <c r="G24" s="29">
        <v>10</v>
      </c>
      <c r="H24" s="134">
        <f t="shared" si="1"/>
        <v>19</v>
      </c>
    </row>
    <row r="25" spans="1:8" ht="12.75">
      <c r="A25" s="26">
        <v>20</v>
      </c>
      <c r="B25" s="114" t="s">
        <v>38</v>
      </c>
      <c r="C25" s="106" t="s">
        <v>28</v>
      </c>
      <c r="D25" s="117" t="s">
        <v>90</v>
      </c>
      <c r="E25" s="116">
        <v>0.0013657407407407405</v>
      </c>
      <c r="F25" s="101">
        <v>2011</v>
      </c>
      <c r="G25" s="29">
        <v>11</v>
      </c>
      <c r="H25" s="134">
        <f t="shared" si="1"/>
        <v>20</v>
      </c>
    </row>
    <row r="26" spans="1:8" ht="12.75">
      <c r="A26" s="26">
        <v>21</v>
      </c>
      <c r="B26" s="118" t="s">
        <v>27</v>
      </c>
      <c r="C26" s="114" t="s">
        <v>28</v>
      </c>
      <c r="D26" s="115">
        <v>0</v>
      </c>
      <c r="E26" s="116">
        <v>0.001365740740740741</v>
      </c>
      <c r="F26" s="101">
        <v>2008</v>
      </c>
      <c r="G26" s="35">
        <v>6</v>
      </c>
      <c r="H26" s="134">
        <f t="shared" si="1"/>
        <v>21</v>
      </c>
    </row>
    <row r="27" spans="1:8" ht="12.75">
      <c r="A27" s="26">
        <v>22</v>
      </c>
      <c r="B27" s="114" t="s">
        <v>74</v>
      </c>
      <c r="C27" s="119" t="s">
        <v>20</v>
      </c>
      <c r="D27" s="115" t="s">
        <v>21</v>
      </c>
      <c r="E27" s="116">
        <v>0.001365740740740741</v>
      </c>
      <c r="F27" s="101">
        <v>2009</v>
      </c>
      <c r="G27" s="29">
        <v>5</v>
      </c>
      <c r="H27" s="134">
        <f t="shared" si="1"/>
        <v>21</v>
      </c>
    </row>
    <row r="28" spans="1:8" ht="12.75">
      <c r="A28" s="26">
        <v>23</v>
      </c>
      <c r="B28" s="114" t="s">
        <v>52</v>
      </c>
      <c r="C28" s="119">
        <v>2</v>
      </c>
      <c r="D28" s="115" t="s">
        <v>34</v>
      </c>
      <c r="E28" s="116">
        <v>0.001400462962962963</v>
      </c>
      <c r="F28" s="101">
        <v>2009</v>
      </c>
      <c r="G28" s="29">
        <v>6</v>
      </c>
      <c r="H28" s="134">
        <f t="shared" si="1"/>
        <v>23</v>
      </c>
    </row>
    <row r="29" spans="1:8" ht="12.75">
      <c r="A29" s="26">
        <v>24</v>
      </c>
      <c r="B29" s="118" t="s">
        <v>29</v>
      </c>
      <c r="C29" s="114">
        <v>2</v>
      </c>
      <c r="D29" s="115" t="s">
        <v>30</v>
      </c>
      <c r="E29" s="116">
        <v>0.001412037037037037</v>
      </c>
      <c r="F29" s="101">
        <v>2008</v>
      </c>
      <c r="G29" s="35">
        <v>7</v>
      </c>
      <c r="H29" s="134">
        <f t="shared" si="1"/>
        <v>24</v>
      </c>
    </row>
    <row r="30" spans="1:8" ht="12.75">
      <c r="A30" s="26">
        <v>25</v>
      </c>
      <c r="B30" s="118" t="s">
        <v>31</v>
      </c>
      <c r="C30" s="114" t="s">
        <v>28</v>
      </c>
      <c r="D30" s="115">
        <v>0</v>
      </c>
      <c r="E30" s="116">
        <v>0.001412037037037037</v>
      </c>
      <c r="F30" s="101">
        <v>2008</v>
      </c>
      <c r="G30" s="35">
        <v>7</v>
      </c>
      <c r="H30" s="134">
        <f t="shared" si="1"/>
        <v>24</v>
      </c>
    </row>
    <row r="31" spans="1:8" ht="12.75">
      <c r="A31" s="26">
        <v>26</v>
      </c>
      <c r="B31" s="118" t="s">
        <v>32</v>
      </c>
      <c r="C31" s="114" t="s">
        <v>28</v>
      </c>
      <c r="D31" s="115">
        <v>0</v>
      </c>
      <c r="E31" s="116">
        <v>0.0014351851851851854</v>
      </c>
      <c r="F31" s="101">
        <v>2008</v>
      </c>
      <c r="G31" s="35">
        <v>9</v>
      </c>
      <c r="H31" s="134">
        <f t="shared" si="1"/>
        <v>26</v>
      </c>
    </row>
    <row r="32" spans="1:8" ht="12.75">
      <c r="A32" s="26">
        <v>27</v>
      </c>
      <c r="B32" s="118" t="s">
        <v>33</v>
      </c>
      <c r="C32" s="114" t="s">
        <v>20</v>
      </c>
      <c r="D32" s="115" t="s">
        <v>34</v>
      </c>
      <c r="E32" s="116">
        <v>0.0014583333333333332</v>
      </c>
      <c r="F32" s="101">
        <v>2008</v>
      </c>
      <c r="G32" s="35">
        <v>10</v>
      </c>
      <c r="H32" s="134">
        <f t="shared" si="1"/>
        <v>27</v>
      </c>
    </row>
    <row r="33" spans="1:8" ht="12.75">
      <c r="A33" s="26">
        <v>28</v>
      </c>
      <c r="B33" s="114" t="s">
        <v>44</v>
      </c>
      <c r="C33" s="119">
        <v>3</v>
      </c>
      <c r="D33" s="115" t="s">
        <v>21</v>
      </c>
      <c r="E33" s="116">
        <v>0.0014583333333333332</v>
      </c>
      <c r="F33" s="101">
        <v>2009</v>
      </c>
      <c r="G33" s="29">
        <v>7</v>
      </c>
      <c r="H33" s="134">
        <f t="shared" si="1"/>
        <v>27</v>
      </c>
    </row>
    <row r="34" spans="1:8" ht="12.75">
      <c r="A34" s="26">
        <v>29</v>
      </c>
      <c r="B34" s="114" t="s">
        <v>43</v>
      </c>
      <c r="C34" s="114">
        <v>3</v>
      </c>
      <c r="D34" s="115" t="s">
        <v>75</v>
      </c>
      <c r="E34" s="116">
        <v>0.0015046296296296294</v>
      </c>
      <c r="F34" s="101">
        <v>2009</v>
      </c>
      <c r="G34" s="29">
        <v>8</v>
      </c>
      <c r="H34" s="134">
        <f t="shared" si="1"/>
        <v>29</v>
      </c>
    </row>
    <row r="35" spans="1:8" ht="12.75">
      <c r="A35" s="26">
        <v>30</v>
      </c>
      <c r="B35" s="114" t="s">
        <v>51</v>
      </c>
      <c r="C35" s="114">
        <v>2</v>
      </c>
      <c r="D35" s="115" t="s">
        <v>34</v>
      </c>
      <c r="E35" s="116">
        <v>0.0015162037037037036</v>
      </c>
      <c r="F35" s="101">
        <v>2009</v>
      </c>
      <c r="G35" s="29">
        <v>9</v>
      </c>
      <c r="H35" s="134">
        <f t="shared" si="1"/>
        <v>30</v>
      </c>
    </row>
    <row r="36" spans="1:8" ht="12.75">
      <c r="A36" s="26">
        <v>31</v>
      </c>
      <c r="B36" s="114" t="s">
        <v>40</v>
      </c>
      <c r="C36" s="114">
        <v>3</v>
      </c>
      <c r="D36" s="115" t="s">
        <v>21</v>
      </c>
      <c r="E36" s="116">
        <v>0.0015162037037037036</v>
      </c>
      <c r="F36" s="101">
        <v>2009</v>
      </c>
      <c r="G36" s="29">
        <v>10</v>
      </c>
      <c r="H36" s="134">
        <f t="shared" si="1"/>
        <v>30</v>
      </c>
    </row>
    <row r="37" spans="1:8" ht="12.75">
      <c r="A37" s="26">
        <v>32</v>
      </c>
      <c r="B37" s="114" t="s">
        <v>42</v>
      </c>
      <c r="C37" s="106" t="s">
        <v>28</v>
      </c>
      <c r="D37" s="117" t="s">
        <v>90</v>
      </c>
      <c r="E37" s="116">
        <v>0.0015162037037037036</v>
      </c>
      <c r="F37" s="101">
        <v>2011</v>
      </c>
      <c r="G37" s="29">
        <v>12</v>
      </c>
      <c r="H37" s="134">
        <f t="shared" si="1"/>
        <v>30</v>
      </c>
    </row>
    <row r="38" spans="1:8" ht="12.75">
      <c r="A38" s="26">
        <v>33</v>
      </c>
      <c r="B38" s="108" t="s">
        <v>45</v>
      </c>
      <c r="C38" s="106" t="s">
        <v>28</v>
      </c>
      <c r="D38" s="117" t="s">
        <v>30</v>
      </c>
      <c r="E38" s="116">
        <v>0.0015393518518518519</v>
      </c>
      <c r="F38" s="101">
        <v>2011</v>
      </c>
      <c r="G38" s="29">
        <v>13</v>
      </c>
      <c r="H38" s="134">
        <f t="shared" si="1"/>
        <v>33</v>
      </c>
    </row>
    <row r="39" spans="1:8" ht="12.75">
      <c r="A39" s="26">
        <v>34</v>
      </c>
      <c r="B39" s="121" t="s">
        <v>35</v>
      </c>
      <c r="C39" s="111">
        <v>2</v>
      </c>
      <c r="D39" s="111" t="s">
        <v>21</v>
      </c>
      <c r="E39" s="122">
        <v>0.0015509259259259256</v>
      </c>
      <c r="F39" s="103">
        <v>2008</v>
      </c>
      <c r="G39" s="25">
        <v>11</v>
      </c>
      <c r="H39" s="134">
        <f t="shared" si="1"/>
        <v>34</v>
      </c>
    </row>
    <row r="40" spans="1:8" ht="12.75">
      <c r="A40" s="26">
        <v>35</v>
      </c>
      <c r="B40" s="123" t="s">
        <v>36</v>
      </c>
      <c r="C40" s="114">
        <v>2</v>
      </c>
      <c r="D40" s="114" t="s">
        <v>23</v>
      </c>
      <c r="E40" s="124">
        <v>0.0015625</v>
      </c>
      <c r="F40" s="104">
        <v>2008</v>
      </c>
      <c r="G40" s="35">
        <v>12</v>
      </c>
      <c r="H40" s="134">
        <f t="shared" si="1"/>
        <v>35</v>
      </c>
    </row>
    <row r="41" spans="1:8" ht="12.75">
      <c r="A41" s="26">
        <v>36</v>
      </c>
      <c r="B41" s="125" t="s">
        <v>51</v>
      </c>
      <c r="C41" s="106" t="s">
        <v>20</v>
      </c>
      <c r="D41" s="106" t="s">
        <v>95</v>
      </c>
      <c r="E41" s="124">
        <v>0.0015625</v>
      </c>
      <c r="F41" s="104">
        <v>2011</v>
      </c>
      <c r="G41" s="29">
        <v>14</v>
      </c>
      <c r="H41" s="134">
        <f t="shared" si="1"/>
        <v>35</v>
      </c>
    </row>
    <row r="42" spans="1:8" ht="12.75">
      <c r="A42" s="26">
        <v>37</v>
      </c>
      <c r="B42" s="123" t="s">
        <v>37</v>
      </c>
      <c r="C42" s="114">
        <v>0</v>
      </c>
      <c r="D42" s="114">
        <v>0</v>
      </c>
      <c r="E42" s="124">
        <v>0.0015740740740740739</v>
      </c>
      <c r="F42" s="104">
        <v>2008</v>
      </c>
      <c r="G42" s="35">
        <v>13</v>
      </c>
      <c r="H42" s="134">
        <f t="shared" si="1"/>
        <v>37</v>
      </c>
    </row>
    <row r="43" spans="1:8" ht="12.75">
      <c r="A43" s="26">
        <v>38</v>
      </c>
      <c r="B43" s="123" t="s">
        <v>38</v>
      </c>
      <c r="C43" s="114">
        <v>1</v>
      </c>
      <c r="D43" s="114" t="s">
        <v>34</v>
      </c>
      <c r="E43" s="124">
        <v>0.001597222222222222</v>
      </c>
      <c r="F43" s="104">
        <v>2008</v>
      </c>
      <c r="G43" s="35">
        <v>14</v>
      </c>
      <c r="H43" s="134">
        <f t="shared" si="1"/>
        <v>38</v>
      </c>
    </row>
    <row r="44" spans="1:8" ht="12.75">
      <c r="A44" s="26">
        <v>39</v>
      </c>
      <c r="B44" s="110" t="s">
        <v>96</v>
      </c>
      <c r="C44" s="106">
        <v>2</v>
      </c>
      <c r="D44" s="106" t="s">
        <v>91</v>
      </c>
      <c r="E44" s="124">
        <v>0.0016203703703703703</v>
      </c>
      <c r="F44" s="104">
        <v>2011</v>
      </c>
      <c r="G44" s="29">
        <v>15</v>
      </c>
      <c r="H44" s="134">
        <f t="shared" si="1"/>
        <v>39</v>
      </c>
    </row>
    <row r="45" spans="1:8" ht="12.75">
      <c r="A45" s="26">
        <v>40</v>
      </c>
      <c r="B45" s="123" t="s">
        <v>39</v>
      </c>
      <c r="C45" s="114" t="s">
        <v>28</v>
      </c>
      <c r="D45" s="114">
        <v>0</v>
      </c>
      <c r="E45" s="124">
        <v>0.0016319444444444443</v>
      </c>
      <c r="F45" s="104">
        <v>2008</v>
      </c>
      <c r="G45" s="35">
        <v>15</v>
      </c>
      <c r="H45" s="134">
        <f t="shared" si="1"/>
        <v>40</v>
      </c>
    </row>
    <row r="46" spans="1:8" ht="12.75">
      <c r="A46" s="26">
        <v>41</v>
      </c>
      <c r="B46" s="110" t="s">
        <v>97</v>
      </c>
      <c r="C46" s="106">
        <v>2</v>
      </c>
      <c r="D46" s="106" t="s">
        <v>91</v>
      </c>
      <c r="E46" s="124">
        <v>0.0016550925925925923</v>
      </c>
      <c r="F46" s="104">
        <v>2011</v>
      </c>
      <c r="G46" s="29">
        <v>16</v>
      </c>
      <c r="H46" s="134">
        <f t="shared" si="1"/>
        <v>41</v>
      </c>
    </row>
    <row r="47" spans="1:8" ht="12.75">
      <c r="A47" s="26">
        <v>42</v>
      </c>
      <c r="B47" s="125" t="s">
        <v>69</v>
      </c>
      <c r="C47" s="114">
        <v>3</v>
      </c>
      <c r="D47" s="114" t="s">
        <v>21</v>
      </c>
      <c r="E47" s="124">
        <v>0.0016666666666666668</v>
      </c>
      <c r="F47" s="104">
        <v>2009</v>
      </c>
      <c r="G47" s="29">
        <v>11</v>
      </c>
      <c r="H47" s="134">
        <f t="shared" si="1"/>
        <v>42</v>
      </c>
    </row>
    <row r="48" spans="1:8" ht="12.75">
      <c r="A48" s="26">
        <v>43</v>
      </c>
      <c r="B48" s="110" t="s">
        <v>98</v>
      </c>
      <c r="C48" s="106">
        <v>2</v>
      </c>
      <c r="D48" s="106" t="s">
        <v>89</v>
      </c>
      <c r="E48" s="124">
        <v>0.0016666666666666668</v>
      </c>
      <c r="F48" s="104">
        <v>2011</v>
      </c>
      <c r="G48" s="29">
        <v>17</v>
      </c>
      <c r="H48" s="134">
        <f t="shared" si="1"/>
        <v>42</v>
      </c>
    </row>
    <row r="49" spans="1:8" ht="12.75">
      <c r="A49" s="26">
        <v>44</v>
      </c>
      <c r="B49" s="123" t="s">
        <v>40</v>
      </c>
      <c r="C49" s="114">
        <v>2</v>
      </c>
      <c r="D49" s="114" t="s">
        <v>21</v>
      </c>
      <c r="E49" s="124">
        <v>0.0016782407407407406</v>
      </c>
      <c r="F49" s="104">
        <v>2008</v>
      </c>
      <c r="G49" s="35">
        <v>16</v>
      </c>
      <c r="H49" s="134">
        <f t="shared" si="1"/>
        <v>44</v>
      </c>
    </row>
    <row r="50" spans="1:8" ht="12.75">
      <c r="A50" s="26">
        <v>45</v>
      </c>
      <c r="B50" s="125" t="s">
        <v>76</v>
      </c>
      <c r="C50" s="114" t="s">
        <v>28</v>
      </c>
      <c r="D50" s="114"/>
      <c r="E50" s="124">
        <v>0.0016782407407407406</v>
      </c>
      <c r="F50" s="104">
        <v>2009</v>
      </c>
      <c r="G50" s="29">
        <v>12</v>
      </c>
      <c r="H50" s="134">
        <f t="shared" si="1"/>
        <v>44</v>
      </c>
    </row>
    <row r="51" spans="1:8" ht="12.75">
      <c r="A51" s="26">
        <v>46</v>
      </c>
      <c r="B51" s="125" t="s">
        <v>41</v>
      </c>
      <c r="C51" s="114">
        <v>3</v>
      </c>
      <c r="D51" s="114" t="s">
        <v>75</v>
      </c>
      <c r="E51" s="124">
        <v>0.0016898148148148148</v>
      </c>
      <c r="F51" s="104">
        <v>2009</v>
      </c>
      <c r="G51" s="29">
        <v>13</v>
      </c>
      <c r="H51" s="134">
        <f t="shared" si="1"/>
        <v>46</v>
      </c>
    </row>
    <row r="52" spans="1:8" ht="12.75">
      <c r="A52" s="26">
        <v>47</v>
      </c>
      <c r="B52" s="110" t="s">
        <v>99</v>
      </c>
      <c r="C52" s="106">
        <v>1</v>
      </c>
      <c r="D52" s="106" t="s">
        <v>30</v>
      </c>
      <c r="E52" s="124">
        <v>0.001689814814814815</v>
      </c>
      <c r="F52" s="104">
        <v>2011</v>
      </c>
      <c r="G52" s="29">
        <v>18</v>
      </c>
      <c r="H52" s="134">
        <f t="shared" si="1"/>
        <v>47</v>
      </c>
    </row>
    <row r="53" spans="1:8" ht="12.75">
      <c r="A53" s="26">
        <v>48</v>
      </c>
      <c r="B53" s="125" t="s">
        <v>57</v>
      </c>
      <c r="C53" s="114">
        <v>2</v>
      </c>
      <c r="D53" s="114" t="s">
        <v>34</v>
      </c>
      <c r="E53" s="124">
        <v>0.0017245370370370368</v>
      </c>
      <c r="F53" s="104">
        <v>2009</v>
      </c>
      <c r="G53" s="29">
        <v>14</v>
      </c>
      <c r="H53" s="134">
        <f t="shared" si="1"/>
        <v>48</v>
      </c>
    </row>
    <row r="54" spans="1:8" ht="12.75">
      <c r="A54" s="26">
        <v>49</v>
      </c>
      <c r="B54" s="123" t="s">
        <v>41</v>
      </c>
      <c r="C54" s="114">
        <v>2</v>
      </c>
      <c r="D54" s="114" t="s">
        <v>30</v>
      </c>
      <c r="E54" s="124">
        <v>0.0017245370370370372</v>
      </c>
      <c r="F54" s="104">
        <v>2008</v>
      </c>
      <c r="G54" s="35">
        <v>17</v>
      </c>
      <c r="H54" s="134">
        <f t="shared" si="1"/>
        <v>49</v>
      </c>
    </row>
    <row r="55" spans="1:8" ht="12.75">
      <c r="A55" s="26">
        <v>50</v>
      </c>
      <c r="B55" s="125" t="s">
        <v>56</v>
      </c>
      <c r="C55" s="114">
        <v>2</v>
      </c>
      <c r="D55" s="114" t="s">
        <v>46</v>
      </c>
      <c r="E55" s="124">
        <v>0.0017592592592592592</v>
      </c>
      <c r="F55" s="104">
        <v>2009</v>
      </c>
      <c r="G55" s="29">
        <v>15</v>
      </c>
      <c r="H55" s="134">
        <f t="shared" si="1"/>
        <v>50</v>
      </c>
    </row>
    <row r="56" spans="1:8" ht="12.75">
      <c r="A56" s="26">
        <v>51</v>
      </c>
      <c r="B56" s="125" t="s">
        <v>36</v>
      </c>
      <c r="C56" s="114">
        <v>3</v>
      </c>
      <c r="D56" s="114" t="s">
        <v>75</v>
      </c>
      <c r="E56" s="124">
        <v>0.0017708333333333332</v>
      </c>
      <c r="F56" s="104">
        <v>2009</v>
      </c>
      <c r="G56" s="29">
        <v>16</v>
      </c>
      <c r="H56" s="134">
        <f t="shared" si="1"/>
        <v>51</v>
      </c>
    </row>
    <row r="57" spans="1:8" ht="12.75">
      <c r="A57" s="26">
        <v>52</v>
      </c>
      <c r="B57" s="110" t="s">
        <v>100</v>
      </c>
      <c r="C57" s="106">
        <v>2</v>
      </c>
      <c r="D57" s="106" t="s">
        <v>89</v>
      </c>
      <c r="E57" s="124">
        <v>0.0018055555555555555</v>
      </c>
      <c r="F57" s="104">
        <v>2011</v>
      </c>
      <c r="G57" s="29">
        <v>19</v>
      </c>
      <c r="H57" s="134">
        <f t="shared" si="1"/>
        <v>52</v>
      </c>
    </row>
    <row r="58" spans="1:8" ht="12.75">
      <c r="A58" s="26">
        <v>53</v>
      </c>
      <c r="B58" s="110" t="s">
        <v>78</v>
      </c>
      <c r="C58" s="106">
        <v>3</v>
      </c>
      <c r="D58" s="106" t="s">
        <v>95</v>
      </c>
      <c r="E58" s="124">
        <v>0.0018287037037037035</v>
      </c>
      <c r="F58" s="104">
        <v>2011</v>
      </c>
      <c r="G58" s="29">
        <v>20</v>
      </c>
      <c r="H58" s="134">
        <f t="shared" si="1"/>
        <v>53</v>
      </c>
    </row>
    <row r="59" spans="1:8" ht="12.75">
      <c r="A59" s="26">
        <v>54</v>
      </c>
      <c r="B59" s="110" t="s">
        <v>101</v>
      </c>
      <c r="C59" s="106">
        <v>1</v>
      </c>
      <c r="D59" s="106" t="s">
        <v>95</v>
      </c>
      <c r="E59" s="124">
        <v>0.0018287037037037037</v>
      </c>
      <c r="F59" s="104">
        <v>2011</v>
      </c>
      <c r="G59" s="29">
        <v>20</v>
      </c>
      <c r="H59" s="134">
        <f t="shared" si="1"/>
        <v>54</v>
      </c>
    </row>
    <row r="60" spans="1:8" ht="12.75">
      <c r="A60" s="26">
        <v>55</v>
      </c>
      <c r="B60" s="110" t="s">
        <v>102</v>
      </c>
      <c r="C60" s="106">
        <v>2</v>
      </c>
      <c r="D60" s="106" t="s">
        <v>30</v>
      </c>
      <c r="E60" s="124">
        <v>0.0018634259259259257</v>
      </c>
      <c r="F60" s="104">
        <v>2011</v>
      </c>
      <c r="G60" s="29">
        <v>22</v>
      </c>
      <c r="H60" s="134">
        <f t="shared" si="1"/>
        <v>55</v>
      </c>
    </row>
    <row r="61" spans="1:8" ht="12.75">
      <c r="A61" s="26">
        <v>56</v>
      </c>
      <c r="B61" s="125" t="s">
        <v>50</v>
      </c>
      <c r="C61" s="114">
        <v>3</v>
      </c>
      <c r="D61" s="114" t="s">
        <v>21</v>
      </c>
      <c r="E61" s="124">
        <v>0.001886574074074074</v>
      </c>
      <c r="F61" s="104">
        <v>2009</v>
      </c>
      <c r="G61" s="29">
        <v>17</v>
      </c>
      <c r="H61" s="134">
        <f t="shared" si="1"/>
        <v>56</v>
      </c>
    </row>
    <row r="62" spans="1:8" ht="12.75">
      <c r="A62" s="26">
        <v>57</v>
      </c>
      <c r="B62" s="123" t="s">
        <v>42</v>
      </c>
      <c r="C62" s="114">
        <v>2</v>
      </c>
      <c r="D62" s="114" t="s">
        <v>21</v>
      </c>
      <c r="E62" s="124">
        <v>0.0018981481481481484</v>
      </c>
      <c r="F62" s="104">
        <v>2008</v>
      </c>
      <c r="G62" s="35">
        <v>18</v>
      </c>
      <c r="H62" s="134">
        <f t="shared" si="1"/>
        <v>57</v>
      </c>
    </row>
    <row r="63" spans="1:8" ht="12.75">
      <c r="A63" s="26">
        <v>58</v>
      </c>
      <c r="B63" s="125" t="s">
        <v>39</v>
      </c>
      <c r="C63" s="114">
        <v>3</v>
      </c>
      <c r="D63" s="114" t="s">
        <v>21</v>
      </c>
      <c r="E63" s="124">
        <v>0.0019328703703703706</v>
      </c>
      <c r="F63" s="104">
        <v>2009</v>
      </c>
      <c r="G63" s="29">
        <v>18</v>
      </c>
      <c r="H63" s="134">
        <f t="shared" si="1"/>
        <v>58</v>
      </c>
    </row>
    <row r="64" spans="1:8" ht="12.75">
      <c r="A64" s="26">
        <v>59</v>
      </c>
      <c r="B64" s="114" t="s">
        <v>62</v>
      </c>
      <c r="C64" s="114">
        <v>2</v>
      </c>
      <c r="D64" s="114" t="s">
        <v>46</v>
      </c>
      <c r="E64" s="124">
        <v>0.0019444444444444444</v>
      </c>
      <c r="F64" s="104">
        <v>2009</v>
      </c>
      <c r="G64" s="29">
        <v>19</v>
      </c>
      <c r="H64" s="134">
        <f t="shared" si="1"/>
        <v>59</v>
      </c>
    </row>
    <row r="65" spans="1:8" ht="12.75">
      <c r="A65" s="26">
        <v>60</v>
      </c>
      <c r="B65" s="108" t="s">
        <v>103</v>
      </c>
      <c r="C65" s="106">
        <v>1</v>
      </c>
      <c r="D65" s="106" t="s">
        <v>30</v>
      </c>
      <c r="E65" s="124">
        <v>0.002002314814814815</v>
      </c>
      <c r="F65" s="104">
        <v>2011</v>
      </c>
      <c r="G65" s="29">
        <v>23</v>
      </c>
      <c r="H65" s="134">
        <f t="shared" si="1"/>
        <v>60</v>
      </c>
    </row>
    <row r="66" spans="1:8" ht="12.75">
      <c r="A66" s="26">
        <v>61</v>
      </c>
      <c r="B66" s="108" t="s">
        <v>104</v>
      </c>
      <c r="C66" s="106">
        <v>2</v>
      </c>
      <c r="D66" s="106" t="s">
        <v>91</v>
      </c>
      <c r="E66" s="124">
        <v>0.002025462962962963</v>
      </c>
      <c r="F66" s="104">
        <v>2011</v>
      </c>
      <c r="G66" s="29">
        <v>24</v>
      </c>
      <c r="H66" s="134">
        <f t="shared" si="1"/>
        <v>61</v>
      </c>
    </row>
    <row r="67" spans="1:8" ht="12.75">
      <c r="A67" s="16">
        <v>62</v>
      </c>
      <c r="B67" s="126" t="s">
        <v>43</v>
      </c>
      <c r="C67" s="111">
        <v>2</v>
      </c>
      <c r="D67" s="127" t="s">
        <v>30</v>
      </c>
      <c r="E67" s="128">
        <v>0.002037037037037037</v>
      </c>
      <c r="F67" s="103">
        <v>2008</v>
      </c>
      <c r="G67" s="25">
        <v>19</v>
      </c>
      <c r="H67" s="134">
        <f t="shared" si="1"/>
        <v>62</v>
      </c>
    </row>
    <row r="68" spans="1:8" ht="12.75">
      <c r="A68" s="26">
        <v>63</v>
      </c>
      <c r="B68" s="118" t="s">
        <v>44</v>
      </c>
      <c r="C68" s="114" t="s">
        <v>28</v>
      </c>
      <c r="D68" s="115">
        <v>0</v>
      </c>
      <c r="E68" s="129">
        <v>0.002060185185185185</v>
      </c>
      <c r="F68" s="104">
        <v>2008</v>
      </c>
      <c r="G68" s="35">
        <v>20</v>
      </c>
      <c r="H68" s="134">
        <f t="shared" si="1"/>
        <v>63</v>
      </c>
    </row>
    <row r="69" spans="1:8" ht="12.75">
      <c r="A69" s="26">
        <v>64</v>
      </c>
      <c r="B69" s="118" t="s">
        <v>45</v>
      </c>
      <c r="C69" s="114" t="s">
        <v>20</v>
      </c>
      <c r="D69" s="115" t="s">
        <v>46</v>
      </c>
      <c r="E69" s="129">
        <v>0.0020601851851851853</v>
      </c>
      <c r="F69" s="104">
        <v>2008</v>
      </c>
      <c r="G69" s="35">
        <v>20</v>
      </c>
      <c r="H69" s="134">
        <f t="shared" si="1"/>
        <v>64</v>
      </c>
    </row>
    <row r="70" spans="1:8" ht="12.75">
      <c r="A70" s="26">
        <v>65</v>
      </c>
      <c r="B70" s="114" t="s">
        <v>38</v>
      </c>
      <c r="C70" s="114">
        <v>2</v>
      </c>
      <c r="D70" s="115" t="s">
        <v>34</v>
      </c>
      <c r="E70" s="129">
        <v>0.0020833333333333333</v>
      </c>
      <c r="F70" s="104">
        <v>2009</v>
      </c>
      <c r="G70" s="29">
        <v>20</v>
      </c>
      <c r="H70" s="134">
        <f t="shared" si="1"/>
        <v>65</v>
      </c>
    </row>
    <row r="71" spans="1:8" ht="12.75">
      <c r="A71" s="26">
        <v>66</v>
      </c>
      <c r="B71" s="114" t="s">
        <v>77</v>
      </c>
      <c r="C71" s="114" t="s">
        <v>20</v>
      </c>
      <c r="D71" s="115"/>
      <c r="E71" s="129">
        <v>0.0021180555555555553</v>
      </c>
      <c r="F71" s="104">
        <v>2009</v>
      </c>
      <c r="G71" s="29">
        <v>21</v>
      </c>
      <c r="H71" s="134">
        <f t="shared" si="1"/>
        <v>66</v>
      </c>
    </row>
    <row r="72" spans="1:8" ht="12.75">
      <c r="A72" s="26">
        <v>67</v>
      </c>
      <c r="B72" s="118" t="s">
        <v>47</v>
      </c>
      <c r="C72" s="114">
        <v>1</v>
      </c>
      <c r="D72" s="115" t="s">
        <v>34</v>
      </c>
      <c r="E72" s="129">
        <v>0.0021180555555555558</v>
      </c>
      <c r="F72" s="104">
        <v>2008</v>
      </c>
      <c r="G72" s="35">
        <v>22</v>
      </c>
      <c r="H72" s="134">
        <f t="shared" si="1"/>
        <v>67</v>
      </c>
    </row>
    <row r="73" spans="1:8" ht="12.75">
      <c r="A73" s="26">
        <v>68</v>
      </c>
      <c r="B73" s="118" t="s">
        <v>48</v>
      </c>
      <c r="C73" s="114">
        <v>1</v>
      </c>
      <c r="D73" s="115" t="s">
        <v>46</v>
      </c>
      <c r="E73" s="129">
        <v>0.002210648148148148</v>
      </c>
      <c r="F73" s="104">
        <v>2008</v>
      </c>
      <c r="G73" s="35">
        <v>23</v>
      </c>
      <c r="H73" s="134">
        <f t="shared" si="1"/>
        <v>68</v>
      </c>
    </row>
    <row r="74" spans="1:8" ht="12.75">
      <c r="A74" s="26">
        <v>69</v>
      </c>
      <c r="B74" s="118" t="s">
        <v>49</v>
      </c>
      <c r="C74" s="114" t="s">
        <v>28</v>
      </c>
      <c r="D74" s="115">
        <v>0</v>
      </c>
      <c r="E74" s="129">
        <v>0.0022222222222222222</v>
      </c>
      <c r="F74" s="104">
        <v>2008</v>
      </c>
      <c r="G74" s="35">
        <v>24</v>
      </c>
      <c r="H74" s="134">
        <f t="shared" si="1"/>
        <v>69</v>
      </c>
    </row>
    <row r="75" spans="1:8" ht="12.75">
      <c r="A75" s="26">
        <v>70</v>
      </c>
      <c r="B75" s="114" t="s">
        <v>54</v>
      </c>
      <c r="C75" s="114">
        <v>3</v>
      </c>
      <c r="D75" s="115" t="s">
        <v>21</v>
      </c>
      <c r="E75" s="129">
        <v>0.0022685185185185187</v>
      </c>
      <c r="F75" s="104">
        <v>2009</v>
      </c>
      <c r="G75" s="29">
        <v>22</v>
      </c>
      <c r="H75" s="134">
        <f t="shared" si="1"/>
        <v>70</v>
      </c>
    </row>
    <row r="76" spans="1:8" ht="12.75">
      <c r="A76" s="26">
        <v>71</v>
      </c>
      <c r="B76" s="114" t="s">
        <v>78</v>
      </c>
      <c r="C76" s="114">
        <v>1</v>
      </c>
      <c r="D76" s="115" t="s">
        <v>79</v>
      </c>
      <c r="E76" s="129">
        <v>0.0023263888888888887</v>
      </c>
      <c r="F76" s="104">
        <v>2009</v>
      </c>
      <c r="G76" s="29">
        <v>23</v>
      </c>
      <c r="H76" s="134">
        <f t="shared" si="1"/>
        <v>71</v>
      </c>
    </row>
    <row r="77" spans="1:8" ht="12.75">
      <c r="A77" s="26">
        <v>72</v>
      </c>
      <c r="B77" s="108" t="s">
        <v>105</v>
      </c>
      <c r="C77" s="106">
        <v>2</v>
      </c>
      <c r="D77" s="117" t="s">
        <v>30</v>
      </c>
      <c r="E77" s="129">
        <v>0.002361111111111111</v>
      </c>
      <c r="F77" s="104">
        <v>2011</v>
      </c>
      <c r="G77" s="29">
        <v>25</v>
      </c>
      <c r="H77" s="134">
        <f t="shared" si="1"/>
        <v>72</v>
      </c>
    </row>
    <row r="78" spans="1:8" ht="12.75">
      <c r="A78" s="26">
        <v>73</v>
      </c>
      <c r="B78" s="118" t="s">
        <v>50</v>
      </c>
      <c r="C78" s="114">
        <v>2</v>
      </c>
      <c r="D78" s="115" t="s">
        <v>30</v>
      </c>
      <c r="E78" s="129">
        <v>0.002407407407407407</v>
      </c>
      <c r="F78" s="104">
        <v>2008</v>
      </c>
      <c r="G78" s="35">
        <v>25</v>
      </c>
      <c r="H78" s="134">
        <f t="shared" si="1"/>
        <v>73</v>
      </c>
    </row>
    <row r="79" spans="1:8" ht="12.75">
      <c r="A79" s="26">
        <v>74</v>
      </c>
      <c r="B79" s="114" t="s">
        <v>80</v>
      </c>
      <c r="C79" s="114">
        <v>1</v>
      </c>
      <c r="D79" s="115" t="s">
        <v>79</v>
      </c>
      <c r="E79" s="129">
        <v>0.002407407407407407</v>
      </c>
      <c r="F79" s="104">
        <v>2009</v>
      </c>
      <c r="G79" s="29">
        <v>24</v>
      </c>
      <c r="H79" s="134">
        <f t="shared" si="1"/>
        <v>73</v>
      </c>
    </row>
    <row r="80" spans="1:8" ht="12.75">
      <c r="A80" s="26">
        <v>75</v>
      </c>
      <c r="B80" s="118" t="s">
        <v>51</v>
      </c>
      <c r="C80" s="114">
        <v>1</v>
      </c>
      <c r="D80" s="115" t="s">
        <v>34</v>
      </c>
      <c r="E80" s="129">
        <v>0.0024189814814814816</v>
      </c>
      <c r="F80" s="104">
        <v>2008</v>
      </c>
      <c r="G80" s="35">
        <v>26</v>
      </c>
      <c r="H80" s="134">
        <f aca="true" t="shared" si="2" ref="H80:H110">RANK(E80,$E$6:$E$110,1)</f>
        <v>75</v>
      </c>
    </row>
    <row r="81" spans="1:8" ht="12.75">
      <c r="A81" s="26">
        <v>76</v>
      </c>
      <c r="B81" s="114" t="s">
        <v>61</v>
      </c>
      <c r="C81" s="114">
        <v>2</v>
      </c>
      <c r="D81" s="115" t="s">
        <v>34</v>
      </c>
      <c r="E81" s="129">
        <v>0.0025810185185185185</v>
      </c>
      <c r="F81" s="104">
        <v>2009</v>
      </c>
      <c r="G81" s="29">
        <v>25</v>
      </c>
      <c r="H81" s="134">
        <f t="shared" si="2"/>
        <v>76</v>
      </c>
    </row>
    <row r="82" spans="1:8" ht="12.75">
      <c r="A82" s="26">
        <v>77</v>
      </c>
      <c r="B82" s="108" t="s">
        <v>106</v>
      </c>
      <c r="C82" s="106">
        <v>1</v>
      </c>
      <c r="D82" s="117" t="s">
        <v>91</v>
      </c>
      <c r="E82" s="129">
        <v>0.0027546296296296294</v>
      </c>
      <c r="F82" s="104">
        <v>2011</v>
      </c>
      <c r="G82" s="29">
        <v>26</v>
      </c>
      <c r="H82" s="134">
        <f t="shared" si="2"/>
        <v>77</v>
      </c>
    </row>
    <row r="83" spans="1:8" ht="12.75">
      <c r="A83" s="26">
        <v>78</v>
      </c>
      <c r="B83" s="118" t="s">
        <v>52</v>
      </c>
      <c r="C83" s="114">
        <v>2</v>
      </c>
      <c r="D83" s="115" t="s">
        <v>23</v>
      </c>
      <c r="E83" s="129">
        <v>0.0028240740740740743</v>
      </c>
      <c r="F83" s="104">
        <v>2008</v>
      </c>
      <c r="G83" s="35">
        <v>27</v>
      </c>
      <c r="H83" s="134">
        <f t="shared" si="2"/>
        <v>78</v>
      </c>
    </row>
    <row r="84" spans="1:8" ht="12.75">
      <c r="A84" s="26">
        <v>79</v>
      </c>
      <c r="B84" s="118" t="s">
        <v>53</v>
      </c>
      <c r="C84" s="114">
        <v>1</v>
      </c>
      <c r="D84" s="115" t="s">
        <v>46</v>
      </c>
      <c r="E84" s="129">
        <v>0.0028587962962962963</v>
      </c>
      <c r="F84" s="104">
        <v>2008</v>
      </c>
      <c r="G84" s="35">
        <v>28</v>
      </c>
      <c r="H84" s="134">
        <f t="shared" si="2"/>
        <v>79</v>
      </c>
    </row>
    <row r="85" spans="1:8" ht="12.75">
      <c r="A85" s="26">
        <v>80</v>
      </c>
      <c r="B85" s="118" t="s">
        <v>54</v>
      </c>
      <c r="C85" s="114">
        <v>2</v>
      </c>
      <c r="D85" s="115" t="s">
        <v>21</v>
      </c>
      <c r="E85" s="129">
        <v>0.00287037037037037</v>
      </c>
      <c r="F85" s="104">
        <v>2008</v>
      </c>
      <c r="G85" s="35">
        <v>29</v>
      </c>
      <c r="H85" s="134">
        <f t="shared" si="2"/>
        <v>80</v>
      </c>
    </row>
    <row r="86" spans="1:8" ht="12.75">
      <c r="A86" s="26">
        <v>81</v>
      </c>
      <c r="B86" s="108" t="s">
        <v>107</v>
      </c>
      <c r="C86" s="106">
        <v>1</v>
      </c>
      <c r="D86" s="117" t="s">
        <v>95</v>
      </c>
      <c r="E86" s="129">
        <v>0.002881944444444444</v>
      </c>
      <c r="F86" s="104">
        <v>2011</v>
      </c>
      <c r="G86" s="29">
        <v>27</v>
      </c>
      <c r="H86" s="134">
        <f t="shared" si="2"/>
        <v>81</v>
      </c>
    </row>
    <row r="87" spans="1:8" ht="12.75">
      <c r="A87" s="26">
        <v>82</v>
      </c>
      <c r="B87" s="118" t="s">
        <v>55</v>
      </c>
      <c r="C87" s="114">
        <v>2</v>
      </c>
      <c r="D87" s="115" t="s">
        <v>23</v>
      </c>
      <c r="E87" s="129">
        <v>0.0029976851851851853</v>
      </c>
      <c r="F87" s="104">
        <v>2008</v>
      </c>
      <c r="G87" s="35">
        <v>30</v>
      </c>
      <c r="H87" s="134">
        <f t="shared" si="2"/>
        <v>82</v>
      </c>
    </row>
    <row r="88" spans="1:8" ht="12.75">
      <c r="A88" s="26">
        <v>83</v>
      </c>
      <c r="B88" s="118" t="s">
        <v>56</v>
      </c>
      <c r="C88" s="114">
        <v>1</v>
      </c>
      <c r="D88" s="115" t="s">
        <v>34</v>
      </c>
      <c r="E88" s="129">
        <v>0.0030092592592592593</v>
      </c>
      <c r="F88" s="104">
        <v>2008</v>
      </c>
      <c r="G88" s="35">
        <v>31</v>
      </c>
      <c r="H88" s="134">
        <f t="shared" si="2"/>
        <v>83</v>
      </c>
    </row>
    <row r="89" spans="1:8" ht="12.75">
      <c r="A89" s="26">
        <v>84</v>
      </c>
      <c r="B89" s="108" t="s">
        <v>108</v>
      </c>
      <c r="C89" s="106">
        <v>2</v>
      </c>
      <c r="D89" s="117" t="s">
        <v>95</v>
      </c>
      <c r="E89" s="129">
        <v>0.003043981481481481</v>
      </c>
      <c r="F89" s="104">
        <v>2011</v>
      </c>
      <c r="G89" s="29">
        <v>28</v>
      </c>
      <c r="H89" s="134">
        <f t="shared" si="2"/>
        <v>84</v>
      </c>
    </row>
    <row r="90" spans="1:8" ht="12.75">
      <c r="A90" s="26">
        <v>85</v>
      </c>
      <c r="B90" s="118" t="s">
        <v>57</v>
      </c>
      <c r="C90" s="114">
        <v>1</v>
      </c>
      <c r="D90" s="115" t="s">
        <v>46</v>
      </c>
      <c r="E90" s="129">
        <v>0.0030555555555555557</v>
      </c>
      <c r="F90" s="104">
        <v>2008</v>
      </c>
      <c r="G90" s="35">
        <v>32</v>
      </c>
      <c r="H90" s="134">
        <f t="shared" si="2"/>
        <v>85</v>
      </c>
    </row>
    <row r="91" spans="1:8" ht="12.75">
      <c r="A91" s="26">
        <v>86</v>
      </c>
      <c r="B91" s="118" t="s">
        <v>58</v>
      </c>
      <c r="C91" s="114">
        <v>1</v>
      </c>
      <c r="D91" s="115" t="s">
        <v>46</v>
      </c>
      <c r="E91" s="129">
        <v>0.0030671296296296297</v>
      </c>
      <c r="F91" s="104">
        <v>2008</v>
      </c>
      <c r="G91" s="35">
        <v>33</v>
      </c>
      <c r="H91" s="134">
        <f t="shared" si="2"/>
        <v>86</v>
      </c>
    </row>
    <row r="92" spans="1:8" ht="12.75">
      <c r="A92" s="26">
        <v>87</v>
      </c>
      <c r="B92" s="114" t="s">
        <v>81</v>
      </c>
      <c r="C92" s="114">
        <v>2</v>
      </c>
      <c r="D92" s="115" t="s">
        <v>46</v>
      </c>
      <c r="E92" s="129">
        <v>0.0031365740740740737</v>
      </c>
      <c r="F92" s="104">
        <v>2009</v>
      </c>
      <c r="G92" s="29">
        <v>26</v>
      </c>
      <c r="H92" s="134">
        <f t="shared" si="2"/>
        <v>87</v>
      </c>
    </row>
    <row r="93" spans="1:8" ht="12.75">
      <c r="A93" s="26">
        <v>88</v>
      </c>
      <c r="B93" s="118" t="s">
        <v>59</v>
      </c>
      <c r="C93" s="114">
        <v>1</v>
      </c>
      <c r="D93" s="115" t="s">
        <v>46</v>
      </c>
      <c r="E93" s="129">
        <v>0.0034606481481481476</v>
      </c>
      <c r="F93" s="104">
        <v>2008</v>
      </c>
      <c r="G93" s="35">
        <v>34</v>
      </c>
      <c r="H93" s="134">
        <f t="shared" si="2"/>
        <v>88</v>
      </c>
    </row>
    <row r="94" spans="1:8" ht="12.75">
      <c r="A94" s="26">
        <v>89</v>
      </c>
      <c r="B94" s="118" t="s">
        <v>60</v>
      </c>
      <c r="C94" s="114">
        <v>2</v>
      </c>
      <c r="D94" s="115" t="s">
        <v>30</v>
      </c>
      <c r="E94" s="129">
        <v>0.003483796296296296</v>
      </c>
      <c r="F94" s="104">
        <v>2008</v>
      </c>
      <c r="G94" s="35">
        <v>35</v>
      </c>
      <c r="H94" s="134">
        <f t="shared" si="2"/>
        <v>89</v>
      </c>
    </row>
    <row r="95" spans="1:8" ht="12.75">
      <c r="A95" s="26">
        <v>90</v>
      </c>
      <c r="B95" s="118" t="s">
        <v>61</v>
      </c>
      <c r="C95" s="114">
        <v>1</v>
      </c>
      <c r="D95" s="115" t="s">
        <v>34</v>
      </c>
      <c r="E95" s="129">
        <v>0.0037962962962962963</v>
      </c>
      <c r="F95" s="104">
        <v>2008</v>
      </c>
      <c r="G95" s="35">
        <v>36</v>
      </c>
      <c r="H95" s="134">
        <f t="shared" si="2"/>
        <v>90</v>
      </c>
    </row>
    <row r="96" spans="1:8" ht="12.75">
      <c r="A96" s="26">
        <v>91</v>
      </c>
      <c r="B96" s="118" t="s">
        <v>62</v>
      </c>
      <c r="C96" s="114">
        <v>1</v>
      </c>
      <c r="D96" s="115" t="s">
        <v>46</v>
      </c>
      <c r="E96" s="129">
        <v>0.0038194444444444443</v>
      </c>
      <c r="F96" s="104">
        <v>2008</v>
      </c>
      <c r="G96" s="35">
        <v>37</v>
      </c>
      <c r="H96" s="134">
        <f t="shared" si="2"/>
        <v>91</v>
      </c>
    </row>
    <row r="97" spans="1:8" ht="12.75">
      <c r="A97" s="26">
        <v>92</v>
      </c>
      <c r="B97" s="118" t="s">
        <v>63</v>
      </c>
      <c r="C97" s="114">
        <v>1</v>
      </c>
      <c r="D97" s="115" t="s">
        <v>46</v>
      </c>
      <c r="E97" s="129">
        <v>0.0038194444444444443</v>
      </c>
      <c r="F97" s="104">
        <v>2008</v>
      </c>
      <c r="G97" s="35">
        <v>38</v>
      </c>
      <c r="H97" s="134">
        <f t="shared" si="2"/>
        <v>91</v>
      </c>
    </row>
    <row r="98" spans="1:8" ht="12.75">
      <c r="A98" s="26">
        <v>93</v>
      </c>
      <c r="B98" s="114" t="s">
        <v>60</v>
      </c>
      <c r="C98" s="114">
        <v>3</v>
      </c>
      <c r="D98" s="115" t="s">
        <v>75</v>
      </c>
      <c r="E98" s="129">
        <v>0.0038657407407407403</v>
      </c>
      <c r="F98" s="104">
        <v>2009</v>
      </c>
      <c r="G98" s="29">
        <v>27</v>
      </c>
      <c r="H98" s="134">
        <f t="shared" si="2"/>
        <v>93</v>
      </c>
    </row>
    <row r="99" spans="1:8" ht="12.75">
      <c r="A99" s="26">
        <v>94</v>
      </c>
      <c r="B99" s="118" t="s">
        <v>64</v>
      </c>
      <c r="C99" s="114">
        <v>1</v>
      </c>
      <c r="D99" s="115" t="s">
        <v>34</v>
      </c>
      <c r="E99" s="129">
        <v>0.003935185185185185</v>
      </c>
      <c r="F99" s="104">
        <v>2008</v>
      </c>
      <c r="G99" s="35">
        <v>39</v>
      </c>
      <c r="H99" s="134">
        <f t="shared" si="2"/>
        <v>94</v>
      </c>
    </row>
    <row r="100" spans="1:8" ht="12.75">
      <c r="A100" s="26">
        <v>95</v>
      </c>
      <c r="B100" s="114" t="s">
        <v>82</v>
      </c>
      <c r="C100" s="114">
        <v>1</v>
      </c>
      <c r="D100" s="115" t="s">
        <v>79</v>
      </c>
      <c r="E100" s="129">
        <v>0.003935185185185185</v>
      </c>
      <c r="F100" s="104">
        <v>2009</v>
      </c>
      <c r="G100" s="29">
        <v>28</v>
      </c>
      <c r="H100" s="134">
        <f t="shared" si="2"/>
        <v>94</v>
      </c>
    </row>
    <row r="101" spans="1:8" ht="12.75">
      <c r="A101" s="26">
        <v>96</v>
      </c>
      <c r="B101" s="118" t="s">
        <v>65</v>
      </c>
      <c r="C101" s="114">
        <v>1</v>
      </c>
      <c r="D101" s="115" t="s">
        <v>34</v>
      </c>
      <c r="E101" s="129">
        <v>0.004166666666666667</v>
      </c>
      <c r="F101" s="104">
        <v>2008</v>
      </c>
      <c r="G101" s="35">
        <v>40</v>
      </c>
      <c r="H101" s="134">
        <f t="shared" si="2"/>
        <v>96</v>
      </c>
    </row>
    <row r="102" spans="1:8" ht="12.75">
      <c r="A102" s="26">
        <v>97</v>
      </c>
      <c r="B102" s="118" t="s">
        <v>66</v>
      </c>
      <c r="C102" s="114">
        <v>1</v>
      </c>
      <c r="D102" s="115" t="s">
        <v>34</v>
      </c>
      <c r="E102" s="129">
        <v>0.004398148148148148</v>
      </c>
      <c r="F102" s="104">
        <v>2008</v>
      </c>
      <c r="G102" s="35">
        <v>41</v>
      </c>
      <c r="H102" s="134">
        <f t="shared" si="2"/>
        <v>97</v>
      </c>
    </row>
    <row r="103" spans="1:8" ht="12.75">
      <c r="A103" s="26">
        <v>98</v>
      </c>
      <c r="B103" s="108" t="s">
        <v>61</v>
      </c>
      <c r="C103" s="106">
        <v>3</v>
      </c>
      <c r="D103" s="117" t="s">
        <v>89</v>
      </c>
      <c r="E103" s="129">
        <v>0.0045138888888888885</v>
      </c>
      <c r="F103" s="104">
        <v>2011</v>
      </c>
      <c r="G103" s="29">
        <v>29</v>
      </c>
      <c r="H103" s="134">
        <f t="shared" si="2"/>
        <v>98</v>
      </c>
    </row>
    <row r="104" spans="1:8" ht="12.75">
      <c r="A104" s="26">
        <v>99</v>
      </c>
      <c r="B104" s="118" t="s">
        <v>67</v>
      </c>
      <c r="C104" s="114">
        <v>2</v>
      </c>
      <c r="D104" s="115" t="s">
        <v>21</v>
      </c>
      <c r="E104" s="129">
        <v>0.0045370370370370365</v>
      </c>
      <c r="F104" s="104">
        <v>2008</v>
      </c>
      <c r="G104" s="35">
        <v>42</v>
      </c>
      <c r="H104" s="134">
        <f t="shared" si="2"/>
        <v>99</v>
      </c>
    </row>
    <row r="105" spans="1:8" ht="12.75">
      <c r="A105" s="26">
        <v>100</v>
      </c>
      <c r="B105" s="108" t="s">
        <v>109</v>
      </c>
      <c r="C105" s="106">
        <v>1</v>
      </c>
      <c r="D105" s="117" t="s">
        <v>89</v>
      </c>
      <c r="E105" s="129">
        <v>0.004976851851851852</v>
      </c>
      <c r="F105" s="104">
        <v>2011</v>
      </c>
      <c r="G105" s="29">
        <v>30</v>
      </c>
      <c r="H105" s="134">
        <f t="shared" si="2"/>
        <v>100</v>
      </c>
    </row>
    <row r="106" spans="1:8" ht="12.75">
      <c r="A106" s="26">
        <v>101</v>
      </c>
      <c r="B106" s="118" t="s">
        <v>68</v>
      </c>
      <c r="C106" s="114">
        <v>1</v>
      </c>
      <c r="D106" s="115" t="s">
        <v>46</v>
      </c>
      <c r="E106" s="129">
        <v>0.005671296296296297</v>
      </c>
      <c r="F106" s="104">
        <v>2008</v>
      </c>
      <c r="G106" s="35">
        <v>43</v>
      </c>
      <c r="H106" s="134">
        <f t="shared" si="2"/>
        <v>101</v>
      </c>
    </row>
    <row r="107" spans="1:8" ht="12.75">
      <c r="A107" s="26">
        <v>102</v>
      </c>
      <c r="B107" s="108" t="s">
        <v>110</v>
      </c>
      <c r="C107" s="106">
        <v>1</v>
      </c>
      <c r="D107" s="117" t="s">
        <v>89</v>
      </c>
      <c r="E107" s="129">
        <v>0.00625</v>
      </c>
      <c r="F107" s="104">
        <v>2011</v>
      </c>
      <c r="G107" s="29">
        <v>31</v>
      </c>
      <c r="H107" s="134">
        <f t="shared" si="2"/>
        <v>102</v>
      </c>
    </row>
    <row r="108" spans="1:8" ht="12.75">
      <c r="A108" s="26">
        <v>103</v>
      </c>
      <c r="B108" s="108" t="s">
        <v>111</v>
      </c>
      <c r="C108" s="106">
        <v>1</v>
      </c>
      <c r="D108" s="117" t="s">
        <v>91</v>
      </c>
      <c r="E108" s="129">
        <v>0.006712962962962963</v>
      </c>
      <c r="F108" s="104">
        <v>2011</v>
      </c>
      <c r="G108" s="29">
        <v>32</v>
      </c>
      <c r="H108" s="134">
        <f t="shared" si="2"/>
        <v>103</v>
      </c>
    </row>
    <row r="109" spans="1:8" ht="12.75">
      <c r="A109" s="26">
        <v>104</v>
      </c>
      <c r="B109" s="118" t="s">
        <v>69</v>
      </c>
      <c r="C109" s="114">
        <v>2</v>
      </c>
      <c r="D109" s="115" t="s">
        <v>23</v>
      </c>
      <c r="E109" s="129">
        <v>0.007407407407407408</v>
      </c>
      <c r="F109" s="104">
        <v>2008</v>
      </c>
      <c r="G109" s="35">
        <v>44</v>
      </c>
      <c r="H109" s="134">
        <f t="shared" si="2"/>
        <v>104</v>
      </c>
    </row>
    <row r="110" spans="1:8" ht="13.5" thickBot="1">
      <c r="A110" s="36">
        <v>105</v>
      </c>
      <c r="B110" s="109" t="s">
        <v>112</v>
      </c>
      <c r="C110" s="107">
        <v>1</v>
      </c>
      <c r="D110" s="120" t="s">
        <v>30</v>
      </c>
      <c r="E110" s="130">
        <v>0.010879629629629631</v>
      </c>
      <c r="F110" s="132">
        <v>2011</v>
      </c>
      <c r="G110" s="39">
        <v>33</v>
      </c>
      <c r="H110" s="135">
        <f t="shared" si="2"/>
        <v>105</v>
      </c>
    </row>
  </sheetData>
  <autoFilter ref="A5:F38"/>
  <mergeCells count="2">
    <mergeCell ref="A3:H3"/>
    <mergeCell ref="A2:H2"/>
  </mergeCells>
  <printOptions/>
  <pageMargins left="0.31" right="0.38" top="0.46" bottom="0.4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J28"/>
  <sheetViews>
    <sheetView workbookViewId="0" topLeftCell="A1">
      <pane ySplit="5" topLeftCell="BM6" activePane="bottomLeft" state="frozen"/>
      <selection pane="topLeft" activeCell="A4" sqref="A4:N4"/>
      <selection pane="bottomLeft" activeCell="A26" sqref="A26:J26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4.25390625" style="67" customWidth="1"/>
    <col min="4" max="4" width="6.75390625" style="67" customWidth="1"/>
    <col min="5" max="5" width="6.125" style="3" customWidth="1"/>
    <col min="6" max="6" width="6.00390625" style="3" customWidth="1"/>
    <col min="7" max="7" width="6.375" style="0" customWidth="1"/>
    <col min="8" max="8" width="6.25390625" style="0" customWidth="1"/>
    <col min="9" max="9" width="6.75390625" style="0" customWidth="1"/>
    <col min="10" max="10" width="4.875" style="46" customWidth="1"/>
  </cols>
  <sheetData>
    <row r="1" ht="12.75">
      <c r="H1" s="46"/>
    </row>
    <row r="2" spans="1:10" ht="33" customHeight="1">
      <c r="A2" s="297" t="s">
        <v>127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8" ht="15">
      <c r="A3" s="296" t="s">
        <v>128</v>
      </c>
      <c r="B3" s="296"/>
      <c r="C3" s="296"/>
      <c r="D3" s="296"/>
      <c r="E3" s="296"/>
      <c r="F3" s="296"/>
      <c r="G3" s="296"/>
      <c r="H3" s="296"/>
    </row>
    <row r="4" spans="1:10" ht="17.25" customHeight="1" thickBot="1">
      <c r="A4" t="s">
        <v>84</v>
      </c>
      <c r="J4" s="4" t="s">
        <v>3</v>
      </c>
    </row>
    <row r="5" spans="1:10" ht="97.5" customHeight="1" thickBot="1">
      <c r="A5" s="5" t="s">
        <v>4</v>
      </c>
      <c r="B5" s="6" t="s">
        <v>85</v>
      </c>
      <c r="C5" s="68" t="s">
        <v>6</v>
      </c>
      <c r="D5" s="69" t="s">
        <v>7</v>
      </c>
      <c r="E5" s="70" t="s">
        <v>8</v>
      </c>
      <c r="F5" s="11" t="s">
        <v>129</v>
      </c>
      <c r="G5" s="141" t="s">
        <v>17</v>
      </c>
      <c r="H5" s="155" t="s">
        <v>88</v>
      </c>
      <c r="I5" s="190" t="s">
        <v>130</v>
      </c>
      <c r="J5" s="191" t="s">
        <v>18</v>
      </c>
    </row>
    <row r="6" spans="1:10" ht="14.25" customHeight="1">
      <c r="A6" s="159">
        <v>1</v>
      </c>
      <c r="B6" s="192" t="s">
        <v>29</v>
      </c>
      <c r="C6" s="193" t="s">
        <v>28</v>
      </c>
      <c r="D6" s="194" t="s">
        <v>91</v>
      </c>
      <c r="E6" s="78">
        <v>0.001099537037037037</v>
      </c>
      <c r="F6" s="79">
        <v>0</v>
      </c>
      <c r="G6" s="195">
        <v>0.001099537037037037</v>
      </c>
      <c r="H6" s="196">
        <f aca="true" t="shared" si="0" ref="H6:H25">IF(OR(C6="Р",C6="С",C6=3),G6*1.15,IF(C6=1,G6,IF(C6=2,G6*1.1,"???")))</f>
        <v>0.0012644675925925926</v>
      </c>
      <c r="I6" s="317">
        <f>SUM(H6:H10)</f>
        <v>0.009850115740740741</v>
      </c>
      <c r="J6" s="314">
        <v>1</v>
      </c>
    </row>
    <row r="7" spans="1:10" ht="14.25" customHeight="1">
      <c r="A7" s="26">
        <v>2</v>
      </c>
      <c r="B7" s="86" t="s">
        <v>96</v>
      </c>
      <c r="C7" s="88">
        <v>2</v>
      </c>
      <c r="D7" s="87" t="s">
        <v>91</v>
      </c>
      <c r="E7" s="57">
        <v>0.001388888888888889</v>
      </c>
      <c r="F7" s="85">
        <v>0.00023148148148148146</v>
      </c>
      <c r="G7" s="55">
        <v>0.0016203703703703703</v>
      </c>
      <c r="H7" s="197">
        <f t="shared" si="0"/>
        <v>0.0017824074074074075</v>
      </c>
      <c r="I7" s="318"/>
      <c r="J7" s="315"/>
    </row>
    <row r="8" spans="1:10" ht="14.25" customHeight="1">
      <c r="A8" s="26">
        <v>3</v>
      </c>
      <c r="B8" s="86" t="s">
        <v>97</v>
      </c>
      <c r="C8" s="88">
        <v>2</v>
      </c>
      <c r="D8" s="87" t="s">
        <v>91</v>
      </c>
      <c r="E8" s="57">
        <v>0.001423611111111111</v>
      </c>
      <c r="F8" s="85">
        <v>0.00023148148148148146</v>
      </c>
      <c r="G8" s="55">
        <v>0.0016550925925925923</v>
      </c>
      <c r="H8" s="197">
        <f t="shared" si="0"/>
        <v>0.0018206018518518517</v>
      </c>
      <c r="I8" s="318"/>
      <c r="J8" s="315"/>
    </row>
    <row r="9" spans="1:10" ht="14.25" customHeight="1">
      <c r="A9" s="26">
        <v>4</v>
      </c>
      <c r="B9" s="86" t="s">
        <v>104</v>
      </c>
      <c r="C9" s="88">
        <v>2</v>
      </c>
      <c r="D9" s="87" t="s">
        <v>91</v>
      </c>
      <c r="E9" s="57">
        <v>0.0017939814814814815</v>
      </c>
      <c r="F9" s="85">
        <v>0.00023148148148148146</v>
      </c>
      <c r="G9" s="55">
        <v>0.002025462962962963</v>
      </c>
      <c r="H9" s="197">
        <f t="shared" si="0"/>
        <v>0.0022280092592592594</v>
      </c>
      <c r="I9" s="318"/>
      <c r="J9" s="315"/>
    </row>
    <row r="10" spans="1:10" ht="14.25" customHeight="1" thickBot="1">
      <c r="A10" s="36">
        <v>5</v>
      </c>
      <c r="B10" s="92" t="s">
        <v>106</v>
      </c>
      <c r="C10" s="93">
        <v>1</v>
      </c>
      <c r="D10" s="94" t="s">
        <v>91</v>
      </c>
      <c r="E10" s="66">
        <v>0.0027546296296296294</v>
      </c>
      <c r="F10" s="97">
        <v>0</v>
      </c>
      <c r="G10" s="64">
        <v>0.0027546296296296294</v>
      </c>
      <c r="H10" s="198">
        <f t="shared" si="0"/>
        <v>0.0027546296296296294</v>
      </c>
      <c r="I10" s="319"/>
      <c r="J10" s="316"/>
    </row>
    <row r="11" spans="1:10" ht="12.75">
      <c r="A11" s="159">
        <v>6</v>
      </c>
      <c r="B11" s="192" t="s">
        <v>99</v>
      </c>
      <c r="C11" s="199">
        <v>1</v>
      </c>
      <c r="D11" s="194" t="s">
        <v>30</v>
      </c>
      <c r="E11" s="78">
        <v>0.001689814814814815</v>
      </c>
      <c r="F11" s="79">
        <v>0</v>
      </c>
      <c r="G11" s="195">
        <v>0.001689814814814815</v>
      </c>
      <c r="H11" s="196">
        <f t="shared" si="0"/>
        <v>0.001689814814814815</v>
      </c>
      <c r="I11" s="317">
        <f>SUM(H11:H15)</f>
        <v>0.010109375</v>
      </c>
      <c r="J11" s="314">
        <v>2</v>
      </c>
    </row>
    <row r="12" spans="1:10" ht="12.75">
      <c r="A12" s="26">
        <v>7</v>
      </c>
      <c r="B12" s="86" t="s">
        <v>45</v>
      </c>
      <c r="C12" s="82" t="s">
        <v>28</v>
      </c>
      <c r="D12" s="87" t="s">
        <v>30</v>
      </c>
      <c r="E12" s="57">
        <v>0.0013078703703703705</v>
      </c>
      <c r="F12" s="85">
        <v>0.00023148148148148146</v>
      </c>
      <c r="G12" s="55">
        <v>0.0015393518518518519</v>
      </c>
      <c r="H12" s="197">
        <f t="shared" si="0"/>
        <v>0.0017702546296296294</v>
      </c>
      <c r="I12" s="318"/>
      <c r="J12" s="315"/>
    </row>
    <row r="13" spans="1:10" ht="12.75">
      <c r="A13" s="26">
        <v>8</v>
      </c>
      <c r="B13" s="86" t="s">
        <v>103</v>
      </c>
      <c r="C13" s="88">
        <v>1</v>
      </c>
      <c r="D13" s="83" t="s">
        <v>30</v>
      </c>
      <c r="E13" s="57">
        <v>0.0017708333333333332</v>
      </c>
      <c r="F13" s="85">
        <v>0.00023148148148148146</v>
      </c>
      <c r="G13" s="55">
        <v>0.002002314814814815</v>
      </c>
      <c r="H13" s="197">
        <f t="shared" si="0"/>
        <v>0.002002314814814815</v>
      </c>
      <c r="I13" s="318"/>
      <c r="J13" s="315"/>
    </row>
    <row r="14" spans="1:10" ht="12.75">
      <c r="A14" s="26">
        <v>9</v>
      </c>
      <c r="B14" s="86" t="s">
        <v>102</v>
      </c>
      <c r="C14" s="88">
        <v>2</v>
      </c>
      <c r="D14" s="87" t="s">
        <v>30</v>
      </c>
      <c r="E14" s="57">
        <v>0.001400462962962963</v>
      </c>
      <c r="F14" s="85">
        <v>0.0004629629629629629</v>
      </c>
      <c r="G14" s="55">
        <v>0.0018634259259259257</v>
      </c>
      <c r="H14" s="197">
        <f t="shared" si="0"/>
        <v>0.0020497685185185185</v>
      </c>
      <c r="I14" s="318"/>
      <c r="J14" s="315"/>
    </row>
    <row r="15" spans="1:10" ht="13.5" thickBot="1">
      <c r="A15" s="36">
        <v>10</v>
      </c>
      <c r="B15" s="92" t="s">
        <v>105</v>
      </c>
      <c r="C15" s="93">
        <v>2</v>
      </c>
      <c r="D15" s="94" t="s">
        <v>30</v>
      </c>
      <c r="E15" s="66">
        <v>0.0009722222222222221</v>
      </c>
      <c r="F15" s="97">
        <v>0.001388888888888889</v>
      </c>
      <c r="G15" s="64">
        <v>0.002361111111111111</v>
      </c>
      <c r="H15" s="198">
        <f t="shared" si="0"/>
        <v>0.0025972222222222226</v>
      </c>
      <c r="I15" s="319"/>
      <c r="J15" s="316"/>
    </row>
    <row r="16" spans="1:10" ht="12.75">
      <c r="A16" s="159">
        <v>11</v>
      </c>
      <c r="B16" s="192" t="s">
        <v>94</v>
      </c>
      <c r="C16" s="199">
        <v>3</v>
      </c>
      <c r="D16" s="194" t="s">
        <v>95</v>
      </c>
      <c r="E16" s="78">
        <v>0.0012962962962962963</v>
      </c>
      <c r="F16" s="79">
        <v>0</v>
      </c>
      <c r="G16" s="195">
        <v>0.0012962962962962963</v>
      </c>
      <c r="H16" s="196">
        <f t="shared" si="0"/>
        <v>0.0014907407407407406</v>
      </c>
      <c r="I16" s="317">
        <f>SUM(H16:H20)</f>
        <v>0.010101273148148147</v>
      </c>
      <c r="J16" s="314">
        <v>2</v>
      </c>
    </row>
    <row r="17" spans="1:10" ht="12.75">
      <c r="A17" s="26">
        <v>12</v>
      </c>
      <c r="B17" s="90" t="s">
        <v>51</v>
      </c>
      <c r="C17" s="82" t="s">
        <v>20</v>
      </c>
      <c r="D17" s="83" t="s">
        <v>95</v>
      </c>
      <c r="E17" s="57">
        <v>0.0015625</v>
      </c>
      <c r="F17" s="85">
        <v>0</v>
      </c>
      <c r="G17" s="55">
        <v>0.0015625</v>
      </c>
      <c r="H17" s="197">
        <f t="shared" si="0"/>
        <v>0.0017968749999999999</v>
      </c>
      <c r="I17" s="318"/>
      <c r="J17" s="315"/>
    </row>
    <row r="18" spans="1:10" ht="12.75">
      <c r="A18" s="26">
        <v>13</v>
      </c>
      <c r="B18" s="86" t="s">
        <v>101</v>
      </c>
      <c r="C18" s="88">
        <v>1</v>
      </c>
      <c r="D18" s="87" t="s">
        <v>95</v>
      </c>
      <c r="E18" s="57">
        <v>0.0018287037037037037</v>
      </c>
      <c r="F18" s="85">
        <v>0</v>
      </c>
      <c r="G18" s="55">
        <v>0.0018287037037037037</v>
      </c>
      <c r="H18" s="197">
        <f t="shared" si="0"/>
        <v>0.0018287037037037037</v>
      </c>
      <c r="I18" s="318"/>
      <c r="J18" s="315"/>
    </row>
    <row r="19" spans="1:10" ht="12.75">
      <c r="A19" s="26">
        <v>14</v>
      </c>
      <c r="B19" s="86" t="s">
        <v>78</v>
      </c>
      <c r="C19" s="88">
        <v>3</v>
      </c>
      <c r="D19" s="87" t="s">
        <v>95</v>
      </c>
      <c r="E19" s="57">
        <v>0.001597222222222222</v>
      </c>
      <c r="F19" s="85">
        <v>0.00023148148148148146</v>
      </c>
      <c r="G19" s="55">
        <v>0.0018287037037037035</v>
      </c>
      <c r="H19" s="197">
        <f t="shared" si="0"/>
        <v>0.002103009259259259</v>
      </c>
      <c r="I19" s="318"/>
      <c r="J19" s="315"/>
    </row>
    <row r="20" spans="1:10" ht="13.5" thickBot="1">
      <c r="A20" s="36">
        <v>15</v>
      </c>
      <c r="B20" s="92" t="s">
        <v>107</v>
      </c>
      <c r="C20" s="93">
        <v>1</v>
      </c>
      <c r="D20" s="94" t="s">
        <v>95</v>
      </c>
      <c r="E20" s="66">
        <v>0.0026504629629629625</v>
      </c>
      <c r="F20" s="97">
        <v>0.00023148148148148146</v>
      </c>
      <c r="G20" s="64">
        <v>0.002881944444444444</v>
      </c>
      <c r="H20" s="198">
        <f t="shared" si="0"/>
        <v>0.002881944444444444</v>
      </c>
      <c r="I20" s="319"/>
      <c r="J20" s="316"/>
    </row>
    <row r="21" spans="1:10" ht="12.75">
      <c r="A21" s="159">
        <v>16</v>
      </c>
      <c r="B21" s="200" t="s">
        <v>19</v>
      </c>
      <c r="C21" s="193" t="s">
        <v>20</v>
      </c>
      <c r="D21" s="201" t="s">
        <v>89</v>
      </c>
      <c r="E21" s="78">
        <v>0.0007523148148148147</v>
      </c>
      <c r="F21" s="79">
        <v>0</v>
      </c>
      <c r="G21" s="195">
        <v>0.0007523148148148147</v>
      </c>
      <c r="H21" s="196">
        <f t="shared" si="0"/>
        <v>0.0008651620370370369</v>
      </c>
      <c r="I21" s="317">
        <f>SUM(H21:H25)</f>
        <v>0.011140046296296295</v>
      </c>
      <c r="J21" s="314">
        <v>4</v>
      </c>
    </row>
    <row r="22" spans="1:10" ht="12.75">
      <c r="A22" s="26">
        <v>17</v>
      </c>
      <c r="B22" s="86" t="s">
        <v>62</v>
      </c>
      <c r="C22" s="88">
        <v>3</v>
      </c>
      <c r="D22" s="87" t="s">
        <v>89</v>
      </c>
      <c r="E22" s="57">
        <v>0.001099537037037037</v>
      </c>
      <c r="F22" s="85">
        <v>0</v>
      </c>
      <c r="G22" s="55">
        <v>0.001099537037037037</v>
      </c>
      <c r="H22" s="197">
        <f t="shared" si="0"/>
        <v>0.0012644675925925926</v>
      </c>
      <c r="I22" s="318"/>
      <c r="J22" s="315"/>
    </row>
    <row r="23" spans="1:10" ht="12.75">
      <c r="A23" s="26">
        <v>18</v>
      </c>
      <c r="B23" s="86" t="s">
        <v>98</v>
      </c>
      <c r="C23" s="88">
        <v>2</v>
      </c>
      <c r="D23" s="87" t="s">
        <v>89</v>
      </c>
      <c r="E23" s="57">
        <v>0.0014351851851851854</v>
      </c>
      <c r="F23" s="85">
        <v>0.00023148148148148146</v>
      </c>
      <c r="G23" s="55">
        <v>0.0016666666666666668</v>
      </c>
      <c r="H23" s="197">
        <f t="shared" si="0"/>
        <v>0.0018333333333333335</v>
      </c>
      <c r="I23" s="318"/>
      <c r="J23" s="315"/>
    </row>
    <row r="24" spans="1:10" ht="12.75">
      <c r="A24" s="26">
        <v>19</v>
      </c>
      <c r="B24" s="86" t="s">
        <v>100</v>
      </c>
      <c r="C24" s="88">
        <v>2</v>
      </c>
      <c r="D24" s="87" t="s">
        <v>89</v>
      </c>
      <c r="E24" s="57">
        <v>0.0011111111111111111</v>
      </c>
      <c r="F24" s="85">
        <v>0.0006944444444444445</v>
      </c>
      <c r="G24" s="55">
        <v>0.0018055555555555555</v>
      </c>
      <c r="H24" s="197">
        <f t="shared" si="0"/>
        <v>0.0019861111111111112</v>
      </c>
      <c r="I24" s="318"/>
      <c r="J24" s="315"/>
    </row>
    <row r="25" spans="1:10" ht="13.5" thickBot="1">
      <c r="A25" s="36">
        <v>20</v>
      </c>
      <c r="B25" s="92" t="s">
        <v>61</v>
      </c>
      <c r="C25" s="93">
        <v>3</v>
      </c>
      <c r="D25" s="94" t="s">
        <v>89</v>
      </c>
      <c r="E25" s="66">
        <v>0.002777777777777778</v>
      </c>
      <c r="F25" s="97">
        <v>0.001736111111111111</v>
      </c>
      <c r="G25" s="64">
        <v>0.0045138888888888885</v>
      </c>
      <c r="H25" s="198">
        <f t="shared" si="0"/>
        <v>0.005190972222222221</v>
      </c>
      <c r="I25" s="319"/>
      <c r="J25" s="316"/>
    </row>
    <row r="26" spans="1:10" ht="53.25" customHeight="1">
      <c r="A26" s="320" t="s">
        <v>131</v>
      </c>
      <c r="B26" s="321"/>
      <c r="C26" s="321"/>
      <c r="D26" s="321"/>
      <c r="E26" s="321"/>
      <c r="F26" s="321"/>
      <c r="G26" s="321"/>
      <c r="H26" s="321"/>
      <c r="I26" s="321"/>
      <c r="J26" s="321"/>
    </row>
    <row r="28" ht="12.75">
      <c r="B28" s="98" t="s">
        <v>113</v>
      </c>
    </row>
  </sheetData>
  <autoFilter ref="A5:H30"/>
  <mergeCells count="11">
    <mergeCell ref="A26:J26"/>
    <mergeCell ref="I11:I15"/>
    <mergeCell ref="J11:J15"/>
    <mergeCell ref="I16:I20"/>
    <mergeCell ref="J16:J20"/>
    <mergeCell ref="J6:J10"/>
    <mergeCell ref="I21:I25"/>
    <mergeCell ref="J21:J25"/>
    <mergeCell ref="A2:J2"/>
    <mergeCell ref="A3:H3"/>
    <mergeCell ref="I6:I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1">
      <selection activeCell="O35" sqref="O26:O35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5.875" style="0" customWidth="1"/>
    <col min="5" max="5" width="8.625" style="3" customWidth="1"/>
    <col min="6" max="11" width="5.375" style="3" customWidth="1"/>
    <col min="12" max="12" width="5.625" style="3" customWidth="1"/>
    <col min="13" max="13" width="6.125" style="3" customWidth="1"/>
    <col min="14" max="14" width="6.375" style="0" customWidth="1"/>
    <col min="15" max="15" width="6.00390625" style="0" customWidth="1"/>
    <col min="16" max="16" width="6.375" style="0" customWidth="1"/>
    <col min="17" max="17" width="5.125" style="0" customWidth="1"/>
  </cols>
  <sheetData>
    <row r="2" spans="1:17" ht="15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5">
      <c r="A3" s="304" t="s">
        <v>150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17.25" customHeight="1" thickBot="1">
      <c r="A4" t="s">
        <v>2</v>
      </c>
      <c r="Q4" s="4" t="s">
        <v>3</v>
      </c>
    </row>
    <row r="5" spans="1:17" ht="105" customHeight="1" thickBot="1">
      <c r="A5" s="5" t="s">
        <v>4</v>
      </c>
      <c r="B5" s="6" t="s">
        <v>5</v>
      </c>
      <c r="C5" s="7" t="s">
        <v>6</v>
      </c>
      <c r="D5" s="7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6" t="s">
        <v>17</v>
      </c>
      <c r="O5" s="6" t="s">
        <v>88</v>
      </c>
      <c r="P5" s="6" t="s">
        <v>151</v>
      </c>
      <c r="Q5" s="140" t="s">
        <v>152</v>
      </c>
    </row>
    <row r="6" spans="1:17" ht="12.75">
      <c r="A6" s="159">
        <v>1</v>
      </c>
      <c r="B6" s="160" t="s">
        <v>22</v>
      </c>
      <c r="C6" s="161">
        <v>2</v>
      </c>
      <c r="D6" s="161" t="s">
        <v>23</v>
      </c>
      <c r="E6" s="79">
        <v>0.0010300925925925926</v>
      </c>
      <c r="F6" s="79"/>
      <c r="G6" s="79"/>
      <c r="H6" s="79"/>
      <c r="I6" s="79"/>
      <c r="J6" s="79"/>
      <c r="K6" s="79"/>
      <c r="L6" s="79"/>
      <c r="M6" s="79"/>
      <c r="N6" s="79">
        <f aca="true" t="shared" si="0" ref="N6:N35">SUM(E6:M6)</f>
        <v>0.0010300925925925926</v>
      </c>
      <c r="O6" s="79">
        <f aca="true" t="shared" si="1" ref="O6:O35">IF(OR(C6="Р",C6="С"),N6*1.15,IF(C6=1,N6,IF(C6=2,N6*1.1,"???")))</f>
        <v>0.001133101851851852</v>
      </c>
      <c r="P6" s="247">
        <f>SUM(O6:O15)</f>
        <v>0.01596527777777778</v>
      </c>
      <c r="Q6" s="248">
        <v>1</v>
      </c>
    </row>
    <row r="7" spans="1:17" ht="12.75">
      <c r="A7" s="26">
        <v>2</v>
      </c>
      <c r="B7" s="27" t="s">
        <v>24</v>
      </c>
      <c r="C7" s="28">
        <v>2</v>
      </c>
      <c r="D7" s="28" t="s">
        <v>23</v>
      </c>
      <c r="E7" s="85">
        <v>0.001099537037037037</v>
      </c>
      <c r="F7" s="85"/>
      <c r="G7" s="85"/>
      <c r="H7" s="85"/>
      <c r="I7" s="85"/>
      <c r="J7" s="85"/>
      <c r="K7" s="85"/>
      <c r="L7" s="85"/>
      <c r="M7" s="85"/>
      <c r="N7" s="85">
        <f t="shared" si="0"/>
        <v>0.001099537037037037</v>
      </c>
      <c r="O7" s="85">
        <f t="shared" si="1"/>
        <v>0.001209490740740741</v>
      </c>
      <c r="P7" s="249"/>
      <c r="Q7" s="250"/>
    </row>
    <row r="8" spans="1:17" ht="12.75">
      <c r="A8" s="26">
        <v>3</v>
      </c>
      <c r="B8" s="27" t="s">
        <v>25</v>
      </c>
      <c r="C8" s="28">
        <v>2</v>
      </c>
      <c r="D8" s="28" t="s">
        <v>21</v>
      </c>
      <c r="E8" s="85">
        <v>0.001261574074074074</v>
      </c>
      <c r="F8" s="85"/>
      <c r="G8" s="85"/>
      <c r="H8" s="85"/>
      <c r="I8" s="85"/>
      <c r="J8" s="85"/>
      <c r="K8" s="85"/>
      <c r="L8" s="85"/>
      <c r="M8" s="85"/>
      <c r="N8" s="85">
        <f t="shared" si="0"/>
        <v>0.001261574074074074</v>
      </c>
      <c r="O8" s="85">
        <f t="shared" si="1"/>
        <v>0.0013877314814814815</v>
      </c>
      <c r="P8" s="249"/>
      <c r="Q8" s="250"/>
    </row>
    <row r="9" spans="1:17" ht="12.75">
      <c r="A9" s="26">
        <v>4</v>
      </c>
      <c r="B9" s="27" t="s">
        <v>26</v>
      </c>
      <c r="C9" s="28">
        <v>2</v>
      </c>
      <c r="D9" s="28" t="s">
        <v>23</v>
      </c>
      <c r="E9" s="85">
        <v>0.0010648148148148147</v>
      </c>
      <c r="F9" s="85"/>
      <c r="G9" s="85"/>
      <c r="H9" s="85"/>
      <c r="I9" s="85"/>
      <c r="J9" s="85"/>
      <c r="K9" s="85"/>
      <c r="L9" s="85"/>
      <c r="M9" s="85">
        <v>0.00023148148148148146</v>
      </c>
      <c r="N9" s="85">
        <f t="shared" si="0"/>
        <v>0.001296296296296296</v>
      </c>
      <c r="O9" s="85">
        <f t="shared" si="1"/>
        <v>0.0014259259259259258</v>
      </c>
      <c r="P9" s="249"/>
      <c r="Q9" s="250"/>
    </row>
    <row r="10" spans="1:17" ht="12.75">
      <c r="A10" s="26">
        <v>5</v>
      </c>
      <c r="B10" s="27" t="s">
        <v>29</v>
      </c>
      <c r="C10" s="28">
        <v>2</v>
      </c>
      <c r="D10" s="28" t="s">
        <v>30</v>
      </c>
      <c r="E10" s="85">
        <v>0.0011805555555555556</v>
      </c>
      <c r="F10" s="85"/>
      <c r="G10" s="85"/>
      <c r="H10" s="85">
        <v>0.00023148148148148146</v>
      </c>
      <c r="I10" s="85"/>
      <c r="J10" s="85"/>
      <c r="K10" s="85"/>
      <c r="L10" s="85"/>
      <c r="M10" s="85"/>
      <c r="N10" s="85">
        <f t="shared" si="0"/>
        <v>0.001412037037037037</v>
      </c>
      <c r="O10" s="85">
        <f t="shared" si="1"/>
        <v>0.0015532407407407407</v>
      </c>
      <c r="P10" s="249"/>
      <c r="Q10" s="250"/>
    </row>
    <row r="11" spans="1:17" ht="12.75">
      <c r="A11" s="26">
        <v>6</v>
      </c>
      <c r="B11" s="27" t="s">
        <v>35</v>
      </c>
      <c r="C11" s="28">
        <v>2</v>
      </c>
      <c r="D11" s="28" t="s">
        <v>21</v>
      </c>
      <c r="E11" s="85">
        <v>0.0013194444444444443</v>
      </c>
      <c r="F11" s="85"/>
      <c r="G11" s="85"/>
      <c r="H11" s="85"/>
      <c r="I11" s="85">
        <v>0.00023148148148148146</v>
      </c>
      <c r="J11" s="85"/>
      <c r="K11" s="85"/>
      <c r="L11" s="85"/>
      <c r="M11" s="85"/>
      <c r="N11" s="85">
        <f t="shared" si="0"/>
        <v>0.0015509259259259256</v>
      </c>
      <c r="O11" s="85">
        <f t="shared" si="1"/>
        <v>0.0017060185185185184</v>
      </c>
      <c r="P11" s="249"/>
      <c r="Q11" s="250"/>
    </row>
    <row r="12" spans="1:17" ht="12.75">
      <c r="A12" s="26">
        <v>7</v>
      </c>
      <c r="B12" s="27" t="s">
        <v>36</v>
      </c>
      <c r="C12" s="28">
        <v>2</v>
      </c>
      <c r="D12" s="28" t="s">
        <v>23</v>
      </c>
      <c r="E12" s="85">
        <v>0.0013310185185185185</v>
      </c>
      <c r="F12" s="85">
        <v>0.00023148148148148146</v>
      </c>
      <c r="G12" s="85"/>
      <c r="H12" s="85"/>
      <c r="I12" s="85"/>
      <c r="J12" s="85"/>
      <c r="K12" s="85"/>
      <c r="L12" s="85"/>
      <c r="M12" s="85"/>
      <c r="N12" s="85">
        <f t="shared" si="0"/>
        <v>0.0015624999999999999</v>
      </c>
      <c r="O12" s="85">
        <f t="shared" si="1"/>
        <v>0.00171875</v>
      </c>
      <c r="P12" s="249"/>
      <c r="Q12" s="250"/>
    </row>
    <row r="13" spans="1:17" ht="12.75">
      <c r="A13" s="26">
        <v>8</v>
      </c>
      <c r="B13" s="27" t="s">
        <v>40</v>
      </c>
      <c r="C13" s="28">
        <v>2</v>
      </c>
      <c r="D13" s="28" t="s">
        <v>21</v>
      </c>
      <c r="E13" s="85">
        <v>0.0016782407407407406</v>
      </c>
      <c r="F13" s="85"/>
      <c r="G13" s="85"/>
      <c r="H13" s="85"/>
      <c r="I13" s="85"/>
      <c r="J13" s="85"/>
      <c r="K13" s="85"/>
      <c r="L13" s="85"/>
      <c r="M13" s="85"/>
      <c r="N13" s="85">
        <f t="shared" si="0"/>
        <v>0.0016782407407407406</v>
      </c>
      <c r="O13" s="85">
        <f t="shared" si="1"/>
        <v>0.0018460648148148147</v>
      </c>
      <c r="P13" s="249"/>
      <c r="Q13" s="250"/>
    </row>
    <row r="14" spans="1:17" ht="12.75">
      <c r="A14" s="26">
        <v>9</v>
      </c>
      <c r="B14" s="27" t="s">
        <v>41</v>
      </c>
      <c r="C14" s="28">
        <v>2</v>
      </c>
      <c r="D14" s="28" t="s">
        <v>30</v>
      </c>
      <c r="E14" s="85">
        <v>0.0017245370370370372</v>
      </c>
      <c r="F14" s="85"/>
      <c r="G14" s="85"/>
      <c r="H14" s="85"/>
      <c r="I14" s="85"/>
      <c r="J14" s="85"/>
      <c r="K14" s="85"/>
      <c r="L14" s="85"/>
      <c r="M14" s="85"/>
      <c r="N14" s="85">
        <f t="shared" si="0"/>
        <v>0.0017245370370370372</v>
      </c>
      <c r="O14" s="85">
        <f t="shared" si="1"/>
        <v>0.0018969907407407412</v>
      </c>
      <c r="P14" s="249"/>
      <c r="Q14" s="250"/>
    </row>
    <row r="15" spans="1:17" ht="13.5" thickBot="1">
      <c r="A15" s="36">
        <v>10</v>
      </c>
      <c r="B15" s="37" t="s">
        <v>42</v>
      </c>
      <c r="C15" s="38">
        <v>2</v>
      </c>
      <c r="D15" s="38" t="s">
        <v>21</v>
      </c>
      <c r="E15" s="97">
        <v>0.0012037037037037038</v>
      </c>
      <c r="F15" s="97"/>
      <c r="G15" s="97"/>
      <c r="H15" s="97"/>
      <c r="I15" s="97"/>
      <c r="J15" s="97"/>
      <c r="K15" s="97"/>
      <c r="L15" s="97">
        <v>0.0006944444444444445</v>
      </c>
      <c r="M15" s="97"/>
      <c r="N15" s="97">
        <f t="shared" si="0"/>
        <v>0.0018981481481481484</v>
      </c>
      <c r="O15" s="97">
        <f t="shared" si="1"/>
        <v>0.0020879629629629633</v>
      </c>
      <c r="P15" s="251"/>
      <c r="Q15" s="252"/>
    </row>
    <row r="16" spans="1:17" ht="12.75">
      <c r="A16" s="159">
        <v>11</v>
      </c>
      <c r="B16" s="160" t="s">
        <v>19</v>
      </c>
      <c r="C16" s="161" t="s">
        <v>20</v>
      </c>
      <c r="D16" s="161" t="s">
        <v>21</v>
      </c>
      <c r="E16" s="79">
        <v>0.0009953703703703704</v>
      </c>
      <c r="F16" s="79"/>
      <c r="G16" s="79"/>
      <c r="H16" s="79"/>
      <c r="I16" s="79"/>
      <c r="J16" s="79"/>
      <c r="K16" s="79"/>
      <c r="L16" s="79"/>
      <c r="M16" s="79"/>
      <c r="N16" s="79">
        <f t="shared" si="0"/>
        <v>0.0009953703703703704</v>
      </c>
      <c r="O16" s="79">
        <f t="shared" si="1"/>
        <v>0.001144675925925926</v>
      </c>
      <c r="P16" s="247">
        <f>SUM(O16:O25)</f>
        <v>0.01864756944444444</v>
      </c>
      <c r="Q16" s="248">
        <v>2</v>
      </c>
    </row>
    <row r="17" spans="1:17" ht="12.75">
      <c r="A17" s="26">
        <v>12</v>
      </c>
      <c r="B17" s="27" t="s">
        <v>27</v>
      </c>
      <c r="C17" s="60" t="s">
        <v>20</v>
      </c>
      <c r="D17" s="28"/>
      <c r="E17" s="85">
        <v>0.001365740740740741</v>
      </c>
      <c r="F17" s="85"/>
      <c r="G17" s="85"/>
      <c r="H17" s="85"/>
      <c r="I17" s="85"/>
      <c r="J17" s="85"/>
      <c r="K17" s="85"/>
      <c r="L17" s="85"/>
      <c r="M17" s="85"/>
      <c r="N17" s="85">
        <f t="shared" si="0"/>
        <v>0.001365740740740741</v>
      </c>
      <c r="O17" s="85">
        <f t="shared" si="1"/>
        <v>0.0015706018518518519</v>
      </c>
      <c r="P17" s="249"/>
      <c r="Q17" s="250"/>
    </row>
    <row r="18" spans="1:17" ht="12.75">
      <c r="A18" s="26">
        <v>13</v>
      </c>
      <c r="B18" s="27" t="s">
        <v>31</v>
      </c>
      <c r="C18" s="28" t="s">
        <v>20</v>
      </c>
      <c r="D18" s="28"/>
      <c r="E18" s="85">
        <v>0.0011805555555555556</v>
      </c>
      <c r="F18" s="85"/>
      <c r="G18" s="85"/>
      <c r="H18" s="85"/>
      <c r="I18" s="85"/>
      <c r="J18" s="85"/>
      <c r="K18" s="85">
        <v>0.00023148148148148146</v>
      </c>
      <c r="L18" s="85"/>
      <c r="M18" s="85"/>
      <c r="N18" s="85">
        <f t="shared" si="0"/>
        <v>0.001412037037037037</v>
      </c>
      <c r="O18" s="85">
        <f t="shared" si="1"/>
        <v>0.0016238425925925923</v>
      </c>
      <c r="P18" s="249"/>
      <c r="Q18" s="250"/>
    </row>
    <row r="19" spans="1:17" ht="12.75">
      <c r="A19" s="26">
        <v>14</v>
      </c>
      <c r="B19" s="27" t="s">
        <v>32</v>
      </c>
      <c r="C19" s="28" t="s">
        <v>20</v>
      </c>
      <c r="D19" s="28"/>
      <c r="E19" s="85">
        <v>0.0014351851851851854</v>
      </c>
      <c r="F19" s="85"/>
      <c r="G19" s="85"/>
      <c r="H19" s="85"/>
      <c r="I19" s="85"/>
      <c r="J19" s="85"/>
      <c r="K19" s="85"/>
      <c r="L19" s="85"/>
      <c r="M19" s="85"/>
      <c r="N19" s="85">
        <f t="shared" si="0"/>
        <v>0.0014351851851851854</v>
      </c>
      <c r="O19" s="85">
        <f t="shared" si="1"/>
        <v>0.0016504629629629632</v>
      </c>
      <c r="P19" s="249"/>
      <c r="Q19" s="250"/>
    </row>
    <row r="20" spans="1:17" ht="12.75">
      <c r="A20" s="26">
        <v>15</v>
      </c>
      <c r="B20" s="27" t="s">
        <v>33</v>
      </c>
      <c r="C20" s="28" t="s">
        <v>20</v>
      </c>
      <c r="D20" s="28" t="s">
        <v>34</v>
      </c>
      <c r="E20" s="85">
        <v>0.0012268518518518518</v>
      </c>
      <c r="F20" s="85"/>
      <c r="G20" s="85"/>
      <c r="H20" s="85"/>
      <c r="I20" s="85"/>
      <c r="J20" s="85"/>
      <c r="K20" s="85"/>
      <c r="L20" s="85">
        <v>0.00023148148148148146</v>
      </c>
      <c r="M20" s="85"/>
      <c r="N20" s="85">
        <f t="shared" si="0"/>
        <v>0.0014583333333333332</v>
      </c>
      <c r="O20" s="85">
        <f t="shared" si="1"/>
        <v>0.001677083333333333</v>
      </c>
      <c r="P20" s="249"/>
      <c r="Q20" s="250"/>
    </row>
    <row r="21" spans="1:17" ht="12.75">
      <c r="A21" s="26">
        <v>16</v>
      </c>
      <c r="B21" s="27" t="s">
        <v>37</v>
      </c>
      <c r="C21" s="28" t="s">
        <v>20</v>
      </c>
      <c r="D21" s="28"/>
      <c r="E21" s="85">
        <v>0.0011111111111111111</v>
      </c>
      <c r="F21" s="85">
        <v>0.00023148148148148146</v>
      </c>
      <c r="G21" s="85"/>
      <c r="H21" s="85"/>
      <c r="I21" s="85"/>
      <c r="J21" s="85"/>
      <c r="K21" s="85"/>
      <c r="L21" s="85">
        <v>0.00023148148148148146</v>
      </c>
      <c r="M21" s="85"/>
      <c r="N21" s="85">
        <f t="shared" si="0"/>
        <v>0.0015740740740740739</v>
      </c>
      <c r="O21" s="85">
        <f t="shared" si="1"/>
        <v>0.0018101851851851849</v>
      </c>
      <c r="P21" s="249"/>
      <c r="Q21" s="250"/>
    </row>
    <row r="22" spans="1:17" ht="12.75">
      <c r="A22" s="26">
        <v>17</v>
      </c>
      <c r="B22" s="27" t="s">
        <v>39</v>
      </c>
      <c r="C22" s="28" t="s">
        <v>20</v>
      </c>
      <c r="D22" s="28"/>
      <c r="E22" s="85">
        <v>0.001400462962962963</v>
      </c>
      <c r="F22" s="85"/>
      <c r="G22" s="85">
        <v>0.00023148148148148146</v>
      </c>
      <c r="H22" s="85"/>
      <c r="I22" s="85"/>
      <c r="J22" s="85"/>
      <c r="K22" s="85"/>
      <c r="L22" s="85"/>
      <c r="M22" s="85"/>
      <c r="N22" s="85">
        <f t="shared" si="0"/>
        <v>0.0016319444444444443</v>
      </c>
      <c r="O22" s="85">
        <f t="shared" si="1"/>
        <v>0.001876736111111111</v>
      </c>
      <c r="P22" s="249"/>
      <c r="Q22" s="250"/>
    </row>
    <row r="23" spans="1:17" ht="12.75">
      <c r="A23" s="26">
        <v>18</v>
      </c>
      <c r="B23" s="27" t="s">
        <v>44</v>
      </c>
      <c r="C23" s="28" t="s">
        <v>20</v>
      </c>
      <c r="D23" s="28"/>
      <c r="E23" s="85">
        <v>0.001597222222222222</v>
      </c>
      <c r="F23" s="85"/>
      <c r="G23" s="85"/>
      <c r="H23" s="85"/>
      <c r="I23" s="85"/>
      <c r="J23" s="85"/>
      <c r="K23" s="85">
        <v>0.00023148148148148146</v>
      </c>
      <c r="L23" s="85">
        <v>0.00023148148148148146</v>
      </c>
      <c r="M23" s="85"/>
      <c r="N23" s="85">
        <f t="shared" si="0"/>
        <v>0.002060185185185185</v>
      </c>
      <c r="O23" s="85">
        <f t="shared" si="1"/>
        <v>0.0023692129629629623</v>
      </c>
      <c r="P23" s="249"/>
      <c r="Q23" s="250"/>
    </row>
    <row r="24" spans="1:17" ht="12.75">
      <c r="A24" s="26">
        <v>19</v>
      </c>
      <c r="B24" s="27" t="s">
        <v>45</v>
      </c>
      <c r="C24" s="28" t="s">
        <v>20</v>
      </c>
      <c r="D24" s="28" t="s">
        <v>46</v>
      </c>
      <c r="E24" s="85">
        <v>0.0020601851851851853</v>
      </c>
      <c r="F24" s="85"/>
      <c r="G24" s="85"/>
      <c r="H24" s="85"/>
      <c r="I24" s="85"/>
      <c r="J24" s="85"/>
      <c r="K24" s="85"/>
      <c r="L24" s="85"/>
      <c r="M24" s="85"/>
      <c r="N24" s="85">
        <f t="shared" si="0"/>
        <v>0.0020601851851851853</v>
      </c>
      <c r="O24" s="85">
        <f t="shared" si="1"/>
        <v>0.0023692129629629627</v>
      </c>
      <c r="P24" s="249"/>
      <c r="Q24" s="250"/>
    </row>
    <row r="25" spans="1:17" ht="13.5" thickBot="1">
      <c r="A25" s="36">
        <v>20</v>
      </c>
      <c r="B25" s="37" t="s">
        <v>49</v>
      </c>
      <c r="C25" s="251" t="s">
        <v>20</v>
      </c>
      <c r="D25" s="136"/>
      <c r="E25" s="253">
        <v>0.0015277777777777779</v>
      </c>
      <c r="F25" s="97"/>
      <c r="G25" s="97"/>
      <c r="H25" s="97"/>
      <c r="I25" s="97"/>
      <c r="J25" s="97"/>
      <c r="K25" s="97"/>
      <c r="L25" s="97">
        <v>0.0006944444444444445</v>
      </c>
      <c r="M25" s="97"/>
      <c r="N25" s="97">
        <f t="shared" si="0"/>
        <v>0.0022222222222222222</v>
      </c>
      <c r="O25" s="97">
        <f t="shared" si="1"/>
        <v>0.0025555555555555553</v>
      </c>
      <c r="P25" s="251"/>
      <c r="Q25" s="252"/>
    </row>
    <row r="26" spans="1:17" ht="12.75">
      <c r="A26" s="159">
        <v>21</v>
      </c>
      <c r="B26" s="160" t="s">
        <v>38</v>
      </c>
      <c r="C26" s="161">
        <v>1</v>
      </c>
      <c r="D26" s="161" t="s">
        <v>34</v>
      </c>
      <c r="E26" s="79">
        <v>0.001597222222222222</v>
      </c>
      <c r="F26" s="79"/>
      <c r="G26" s="79"/>
      <c r="H26" s="79"/>
      <c r="I26" s="79"/>
      <c r="J26" s="79"/>
      <c r="K26" s="79"/>
      <c r="L26" s="79"/>
      <c r="M26" s="79"/>
      <c r="N26" s="79">
        <f t="shared" si="0"/>
        <v>0.001597222222222222</v>
      </c>
      <c r="O26" s="79">
        <f t="shared" si="1"/>
        <v>0.001597222222222222</v>
      </c>
      <c r="P26" s="247">
        <f>SUM(O26:O35)</f>
        <v>0.027592592592592596</v>
      </c>
      <c r="Q26" s="248">
        <v>3</v>
      </c>
    </row>
    <row r="27" spans="1:17" ht="12.75">
      <c r="A27" s="26">
        <v>22</v>
      </c>
      <c r="B27" s="27" t="s">
        <v>47</v>
      </c>
      <c r="C27" s="28">
        <v>1</v>
      </c>
      <c r="D27" s="28" t="s">
        <v>34</v>
      </c>
      <c r="E27" s="85">
        <v>0.0018865740740740742</v>
      </c>
      <c r="F27" s="85"/>
      <c r="G27" s="85"/>
      <c r="H27" s="85"/>
      <c r="I27" s="85"/>
      <c r="J27" s="85"/>
      <c r="K27" s="85">
        <v>0.00023148148148148146</v>
      </c>
      <c r="L27" s="85"/>
      <c r="M27" s="85"/>
      <c r="N27" s="85">
        <f t="shared" si="0"/>
        <v>0.0021180555555555558</v>
      </c>
      <c r="O27" s="85">
        <f t="shared" si="1"/>
        <v>0.0021180555555555558</v>
      </c>
      <c r="P27" s="249"/>
      <c r="Q27" s="250"/>
    </row>
    <row r="28" spans="1:17" ht="12.75">
      <c r="A28" s="26">
        <v>23</v>
      </c>
      <c r="B28" s="27" t="s">
        <v>48</v>
      </c>
      <c r="C28" s="28">
        <v>1</v>
      </c>
      <c r="D28" s="28" t="s">
        <v>46</v>
      </c>
      <c r="E28" s="85">
        <v>0.0017476851851851852</v>
      </c>
      <c r="F28" s="85">
        <v>0.0004629629629629629</v>
      </c>
      <c r="G28" s="85"/>
      <c r="H28" s="85"/>
      <c r="I28" s="85"/>
      <c r="J28" s="85"/>
      <c r="K28" s="85"/>
      <c r="L28" s="85"/>
      <c r="M28" s="85"/>
      <c r="N28" s="85">
        <f t="shared" si="0"/>
        <v>0.002210648148148148</v>
      </c>
      <c r="O28" s="85">
        <f t="shared" si="1"/>
        <v>0.002210648148148148</v>
      </c>
      <c r="P28" s="249"/>
      <c r="Q28" s="250"/>
    </row>
    <row r="29" spans="1:17" ht="12.75">
      <c r="A29" s="26">
        <v>24</v>
      </c>
      <c r="B29" s="27" t="s">
        <v>51</v>
      </c>
      <c r="C29" s="28">
        <v>1</v>
      </c>
      <c r="D29" s="28" t="s">
        <v>34</v>
      </c>
      <c r="E29" s="85">
        <v>0.0017245370370370372</v>
      </c>
      <c r="F29" s="85"/>
      <c r="G29" s="85"/>
      <c r="H29" s="85"/>
      <c r="I29" s="85"/>
      <c r="J29" s="85"/>
      <c r="K29" s="85"/>
      <c r="L29" s="85">
        <v>0.0006944444444444445</v>
      </c>
      <c r="M29" s="85"/>
      <c r="N29" s="85">
        <f t="shared" si="0"/>
        <v>0.0024189814814814816</v>
      </c>
      <c r="O29" s="85">
        <f t="shared" si="1"/>
        <v>0.0024189814814814816</v>
      </c>
      <c r="P29" s="249"/>
      <c r="Q29" s="250"/>
    </row>
    <row r="30" spans="1:17" ht="12.75">
      <c r="A30" s="26">
        <v>25</v>
      </c>
      <c r="B30" s="27" t="s">
        <v>53</v>
      </c>
      <c r="C30" s="28">
        <v>1</v>
      </c>
      <c r="D30" s="28" t="s">
        <v>46</v>
      </c>
      <c r="E30" s="85">
        <v>0.0017013888888888892</v>
      </c>
      <c r="F30" s="85"/>
      <c r="G30" s="85">
        <v>0.00023148148148148146</v>
      </c>
      <c r="H30" s="85">
        <v>0.00023148148148148146</v>
      </c>
      <c r="I30" s="85"/>
      <c r="J30" s="85"/>
      <c r="K30" s="85">
        <v>0.00023148148148148146</v>
      </c>
      <c r="L30" s="203">
        <v>0.00023148148148148146</v>
      </c>
      <c r="M30" s="85">
        <v>0.00023148148148148146</v>
      </c>
      <c r="N30" s="85">
        <f t="shared" si="0"/>
        <v>0.0028587962962962963</v>
      </c>
      <c r="O30" s="85">
        <f t="shared" si="1"/>
        <v>0.0028587962962962963</v>
      </c>
      <c r="P30" s="249"/>
      <c r="Q30" s="250"/>
    </row>
    <row r="31" spans="1:17" ht="12.75">
      <c r="A31" s="26">
        <v>26</v>
      </c>
      <c r="B31" s="27" t="s">
        <v>56</v>
      </c>
      <c r="C31" s="28">
        <v>1</v>
      </c>
      <c r="D31" s="28" t="s">
        <v>34</v>
      </c>
      <c r="E31" s="85">
        <v>0.002777777777777778</v>
      </c>
      <c r="F31" s="85"/>
      <c r="G31" s="85"/>
      <c r="H31" s="85"/>
      <c r="I31" s="85"/>
      <c r="J31" s="85"/>
      <c r="K31" s="85"/>
      <c r="L31" s="85">
        <v>0.00023148148148148146</v>
      </c>
      <c r="M31" s="85"/>
      <c r="N31" s="85">
        <f t="shared" si="0"/>
        <v>0.0030092592592592593</v>
      </c>
      <c r="O31" s="85">
        <f t="shared" si="1"/>
        <v>0.0030092592592592593</v>
      </c>
      <c r="P31" s="249"/>
      <c r="Q31" s="250"/>
    </row>
    <row r="32" spans="1:17" ht="12.75">
      <c r="A32" s="26">
        <v>27</v>
      </c>
      <c r="B32" s="27" t="s">
        <v>57</v>
      </c>
      <c r="C32" s="28">
        <v>1</v>
      </c>
      <c r="D32" s="28" t="s">
        <v>46</v>
      </c>
      <c r="E32" s="85">
        <v>0.0014351851851851854</v>
      </c>
      <c r="F32" s="85">
        <v>0.0004629629629629629</v>
      </c>
      <c r="G32" s="85">
        <v>0.00023148148148148146</v>
      </c>
      <c r="H32" s="85"/>
      <c r="I32" s="85"/>
      <c r="J32" s="85"/>
      <c r="K32" s="85">
        <v>0.0006944444444444445</v>
      </c>
      <c r="L32" s="85">
        <v>0.00023148148148148146</v>
      </c>
      <c r="M32" s="85"/>
      <c r="N32" s="85">
        <f t="shared" si="0"/>
        <v>0.0030555555555555557</v>
      </c>
      <c r="O32" s="85">
        <f t="shared" si="1"/>
        <v>0.0030555555555555557</v>
      </c>
      <c r="P32" s="249"/>
      <c r="Q32" s="250"/>
    </row>
    <row r="33" spans="1:17" ht="12.75">
      <c r="A33" s="26">
        <v>28</v>
      </c>
      <c r="B33" s="27" t="s">
        <v>58</v>
      </c>
      <c r="C33" s="28">
        <v>1</v>
      </c>
      <c r="D33" s="28" t="s">
        <v>46</v>
      </c>
      <c r="E33" s="85">
        <v>0.0021412037037037038</v>
      </c>
      <c r="F33" s="85"/>
      <c r="G33" s="85">
        <v>0.00023148148148148146</v>
      </c>
      <c r="H33" s="85"/>
      <c r="I33" s="85"/>
      <c r="J33" s="85"/>
      <c r="K33" s="85">
        <v>0.0006944444444444445</v>
      </c>
      <c r="L33" s="85"/>
      <c r="M33" s="85"/>
      <c r="N33" s="85">
        <f t="shared" si="0"/>
        <v>0.0030671296296296297</v>
      </c>
      <c r="O33" s="85">
        <f t="shared" si="1"/>
        <v>0.0030671296296296297</v>
      </c>
      <c r="P33" s="249"/>
      <c r="Q33" s="250"/>
    </row>
    <row r="34" spans="1:17" ht="12.75">
      <c r="A34" s="26">
        <v>29</v>
      </c>
      <c r="B34" s="27" t="s">
        <v>59</v>
      </c>
      <c r="C34" s="28">
        <v>1</v>
      </c>
      <c r="D34" s="28" t="s">
        <v>46</v>
      </c>
      <c r="E34" s="85">
        <v>0.0027662037037037034</v>
      </c>
      <c r="F34" s="85">
        <v>0.00023148148148148146</v>
      </c>
      <c r="G34" s="85">
        <v>0.00023148148148148146</v>
      </c>
      <c r="H34" s="85"/>
      <c r="I34" s="85">
        <v>0.00023148148148148146</v>
      </c>
      <c r="J34" s="85"/>
      <c r="K34" s="85"/>
      <c r="L34" s="85"/>
      <c r="M34" s="85"/>
      <c r="N34" s="85">
        <f t="shared" si="0"/>
        <v>0.0034606481481481476</v>
      </c>
      <c r="O34" s="85">
        <f t="shared" si="1"/>
        <v>0.0034606481481481476</v>
      </c>
      <c r="P34" s="249"/>
      <c r="Q34" s="250"/>
    </row>
    <row r="35" spans="1:17" ht="13.5" thickBot="1">
      <c r="A35" s="36">
        <v>30</v>
      </c>
      <c r="B35" s="37" t="s">
        <v>61</v>
      </c>
      <c r="C35" s="38">
        <v>1</v>
      </c>
      <c r="D35" s="38" t="s">
        <v>34</v>
      </c>
      <c r="E35" s="97">
        <v>0.0024074074074074076</v>
      </c>
      <c r="F35" s="97"/>
      <c r="G35" s="97">
        <v>0.00023148148148148146</v>
      </c>
      <c r="H35" s="97"/>
      <c r="I35" s="97">
        <v>0.00023148148148148146</v>
      </c>
      <c r="J35" s="97"/>
      <c r="K35" s="97">
        <v>0.0006944444444444445</v>
      </c>
      <c r="L35" s="97">
        <v>0.00023148148148148146</v>
      </c>
      <c r="M35" s="97"/>
      <c r="N35" s="97">
        <f t="shared" si="0"/>
        <v>0.0037962962962962963</v>
      </c>
      <c r="O35" s="97">
        <f t="shared" si="1"/>
        <v>0.0037962962962962963</v>
      </c>
      <c r="P35" s="251"/>
      <c r="Q35" s="252"/>
    </row>
    <row r="36" ht="4.5" customHeight="1"/>
    <row r="37" spans="2:16" ht="12.75">
      <c r="B37" s="308" t="s">
        <v>160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</row>
    <row r="38" ht="8.25" customHeight="1"/>
    <row r="39" ht="12.75">
      <c r="B39" t="s">
        <v>70</v>
      </c>
    </row>
  </sheetData>
  <mergeCells count="3">
    <mergeCell ref="A2:Q2"/>
    <mergeCell ref="A3:Q3"/>
    <mergeCell ref="B37:P37"/>
  </mergeCells>
  <printOptions/>
  <pageMargins left="0.75" right="0.75" top="0.26" bottom="0.35" header="0.34" footer="0.3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pane ySplit="5" topLeftCell="BM10" activePane="bottomLeft" state="frozen"/>
      <selection pane="topLeft" activeCell="A1" sqref="A1"/>
      <selection pane="bottomLeft" activeCell="P14" sqref="P14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6.75390625" style="3" customWidth="1"/>
    <col min="6" max="11" width="5.375" style="3" customWidth="1"/>
    <col min="12" max="12" width="7.25390625" style="3" customWidth="1"/>
    <col min="13" max="13" width="7.375" style="3" customWidth="1"/>
    <col min="14" max="14" width="5.75390625" style="0" customWidth="1"/>
    <col min="15" max="15" width="8.00390625" style="0" customWidth="1"/>
    <col min="16" max="16" width="6.75390625" style="0" customWidth="1"/>
    <col min="17" max="17" width="5.75390625" style="0" customWidth="1"/>
  </cols>
  <sheetData>
    <row r="1" ht="12.75">
      <c r="O1" s="46"/>
    </row>
    <row r="2" spans="1:17" ht="15.75">
      <c r="A2" s="302" t="s">
        <v>71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ht="15">
      <c r="A3" s="296" t="s">
        <v>153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7.25" customHeight="1" thickBot="1">
      <c r="A4" t="s">
        <v>72</v>
      </c>
      <c r="Q4" s="4" t="s">
        <v>3</v>
      </c>
    </row>
    <row r="5" spans="1:17" ht="76.5" customHeight="1" thickBot="1">
      <c r="A5" s="5" t="s">
        <v>4</v>
      </c>
      <c r="B5" s="6" t="s">
        <v>73</v>
      </c>
      <c r="C5" s="7" t="s">
        <v>6</v>
      </c>
      <c r="D5" s="7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6" t="s">
        <v>17</v>
      </c>
      <c r="O5" s="6" t="s">
        <v>88</v>
      </c>
      <c r="P5" s="254" t="s">
        <v>154</v>
      </c>
      <c r="Q5" s="138" t="s">
        <v>18</v>
      </c>
    </row>
    <row r="6" spans="1:17" ht="12.75">
      <c r="A6" s="159">
        <v>1</v>
      </c>
      <c r="B6" s="176" t="s">
        <v>42</v>
      </c>
      <c r="C6" s="161">
        <v>3</v>
      </c>
      <c r="D6" s="161" t="s">
        <v>21</v>
      </c>
      <c r="E6" s="79">
        <v>0.0009259259259259259</v>
      </c>
      <c r="F6" s="79"/>
      <c r="G6" s="79"/>
      <c r="H6" s="79"/>
      <c r="I6" s="79"/>
      <c r="J6" s="79"/>
      <c r="K6" s="79"/>
      <c r="L6" s="79"/>
      <c r="M6" s="79"/>
      <c r="N6" s="79">
        <f aca="true" t="shared" si="0" ref="N6:N21">SUM(E6:M6)</f>
        <v>0.0009259259259259259</v>
      </c>
      <c r="O6" s="79">
        <f aca="true" t="shared" si="1" ref="O6:O21">IF(OR(C6="Р",C6="С",C6=3),N6*1.15,IF(C6=1,N6,IF(C6=2,N6*1.1,"???")))</f>
        <v>0.0010648148148148147</v>
      </c>
      <c r="P6" s="247">
        <f>SUM(O6:O13)</f>
        <v>0.013496527777777776</v>
      </c>
      <c r="Q6" s="248">
        <v>1</v>
      </c>
    </row>
    <row r="7" spans="1:17" ht="12.75">
      <c r="A7" s="26">
        <v>2</v>
      </c>
      <c r="B7" s="58" t="s">
        <v>26</v>
      </c>
      <c r="C7" s="28">
        <v>3</v>
      </c>
      <c r="D7" s="28" t="s">
        <v>21</v>
      </c>
      <c r="E7" s="85">
        <v>0.0012037037037037038</v>
      </c>
      <c r="F7" s="85"/>
      <c r="G7" s="85"/>
      <c r="H7" s="85"/>
      <c r="I7" s="85"/>
      <c r="J7" s="85"/>
      <c r="K7" s="85"/>
      <c r="L7" s="85"/>
      <c r="M7" s="85"/>
      <c r="N7" s="85">
        <f t="shared" si="0"/>
        <v>0.0012037037037037038</v>
      </c>
      <c r="O7" s="85">
        <f t="shared" si="1"/>
        <v>0.0013842592592592593</v>
      </c>
      <c r="P7" s="249"/>
      <c r="Q7" s="250"/>
    </row>
    <row r="8" spans="1:17" ht="12.75">
      <c r="A8" s="26">
        <v>3</v>
      </c>
      <c r="B8" s="58" t="s">
        <v>44</v>
      </c>
      <c r="C8" s="60">
        <v>3</v>
      </c>
      <c r="D8" s="28" t="s">
        <v>21</v>
      </c>
      <c r="E8" s="85">
        <v>0.0012268518518518518</v>
      </c>
      <c r="F8" s="85"/>
      <c r="G8" s="85"/>
      <c r="H8" s="85"/>
      <c r="I8" s="85"/>
      <c r="J8" s="85"/>
      <c r="K8" s="85"/>
      <c r="L8" s="85">
        <v>0.00023148148148148146</v>
      </c>
      <c r="M8" s="85"/>
      <c r="N8" s="85">
        <f t="shared" si="0"/>
        <v>0.0014583333333333332</v>
      </c>
      <c r="O8" s="85">
        <f t="shared" si="1"/>
        <v>0.001677083333333333</v>
      </c>
      <c r="P8" s="249"/>
      <c r="Q8" s="250"/>
    </row>
    <row r="9" spans="1:17" ht="12.75">
      <c r="A9" s="26">
        <v>4</v>
      </c>
      <c r="B9" s="58" t="s">
        <v>43</v>
      </c>
      <c r="C9" s="28">
        <v>3</v>
      </c>
      <c r="D9" s="28" t="s">
        <v>75</v>
      </c>
      <c r="E9" s="85">
        <v>0.0015046296296296294</v>
      </c>
      <c r="F9" s="85"/>
      <c r="G9" s="85"/>
      <c r="H9" s="85"/>
      <c r="I9" s="85"/>
      <c r="J9" s="85"/>
      <c r="K9" s="85"/>
      <c r="L9" s="85"/>
      <c r="M9" s="85"/>
      <c r="N9" s="85">
        <f t="shared" si="0"/>
        <v>0.0015046296296296294</v>
      </c>
      <c r="O9" s="85">
        <f t="shared" si="1"/>
        <v>0.0017303240740740738</v>
      </c>
      <c r="P9" s="249"/>
      <c r="Q9" s="250"/>
    </row>
    <row r="10" spans="1:17" ht="12.75">
      <c r="A10" s="26">
        <v>5</v>
      </c>
      <c r="B10" s="58" t="s">
        <v>40</v>
      </c>
      <c r="C10" s="28">
        <v>3</v>
      </c>
      <c r="D10" s="28" t="s">
        <v>21</v>
      </c>
      <c r="E10" s="85">
        <v>0.0015162037037037036</v>
      </c>
      <c r="F10" s="85"/>
      <c r="G10" s="85"/>
      <c r="H10" s="85"/>
      <c r="I10" s="85"/>
      <c r="J10" s="85"/>
      <c r="K10" s="85"/>
      <c r="L10" s="85"/>
      <c r="M10" s="85"/>
      <c r="N10" s="85">
        <f t="shared" si="0"/>
        <v>0.0015162037037037036</v>
      </c>
      <c r="O10" s="85">
        <f t="shared" si="1"/>
        <v>0.001743634259259259</v>
      </c>
      <c r="P10" s="249"/>
      <c r="Q10" s="250"/>
    </row>
    <row r="11" spans="1:17" ht="12.75">
      <c r="A11" s="26">
        <v>6</v>
      </c>
      <c r="B11" s="58" t="s">
        <v>69</v>
      </c>
      <c r="C11" s="28">
        <v>3</v>
      </c>
      <c r="D11" s="28" t="s">
        <v>21</v>
      </c>
      <c r="E11" s="85">
        <v>0.0016666666666666668</v>
      </c>
      <c r="F11" s="85"/>
      <c r="G11" s="85"/>
      <c r="H11" s="85"/>
      <c r="I11" s="85"/>
      <c r="J11" s="85"/>
      <c r="K11" s="85"/>
      <c r="L11" s="85"/>
      <c r="M11" s="85"/>
      <c r="N11" s="85">
        <f t="shared" si="0"/>
        <v>0.0016666666666666668</v>
      </c>
      <c r="O11" s="85">
        <f t="shared" si="1"/>
        <v>0.0019166666666666666</v>
      </c>
      <c r="P11" s="249"/>
      <c r="Q11" s="250"/>
    </row>
    <row r="12" spans="1:17" ht="12.75">
      <c r="A12" s="26">
        <v>7</v>
      </c>
      <c r="B12" s="58" t="s">
        <v>41</v>
      </c>
      <c r="C12" s="28">
        <v>3</v>
      </c>
      <c r="D12" s="28" t="s">
        <v>75</v>
      </c>
      <c r="E12" s="85">
        <v>0.0014583333333333334</v>
      </c>
      <c r="F12" s="85"/>
      <c r="G12" s="85"/>
      <c r="H12" s="85"/>
      <c r="I12" s="85"/>
      <c r="J12" s="85"/>
      <c r="K12" s="85">
        <v>0.00023148148148148146</v>
      </c>
      <c r="L12" s="85"/>
      <c r="M12" s="85"/>
      <c r="N12" s="85">
        <f t="shared" si="0"/>
        <v>0.0016898148148148148</v>
      </c>
      <c r="O12" s="85">
        <f t="shared" si="1"/>
        <v>0.0019432870370370368</v>
      </c>
      <c r="P12" s="249"/>
      <c r="Q12" s="250"/>
    </row>
    <row r="13" spans="1:17" ht="13.5" thickBot="1">
      <c r="A13" s="36">
        <v>8</v>
      </c>
      <c r="B13" s="183" t="s">
        <v>36</v>
      </c>
      <c r="C13" s="38">
        <v>3</v>
      </c>
      <c r="D13" s="38" t="s">
        <v>75</v>
      </c>
      <c r="E13" s="97">
        <v>0.0015393518518518519</v>
      </c>
      <c r="F13" s="97"/>
      <c r="G13" s="97"/>
      <c r="H13" s="97"/>
      <c r="I13" s="97"/>
      <c r="J13" s="97"/>
      <c r="K13" s="97"/>
      <c r="L13" s="97">
        <v>0.00023148148148148146</v>
      </c>
      <c r="M13" s="97"/>
      <c r="N13" s="97">
        <f t="shared" si="0"/>
        <v>0.0017708333333333332</v>
      </c>
      <c r="O13" s="97">
        <f t="shared" si="1"/>
        <v>0.0020364583333333333</v>
      </c>
      <c r="P13" s="251"/>
      <c r="Q13" s="252"/>
    </row>
    <row r="14" spans="1:17" ht="12.75">
      <c r="A14" s="159">
        <v>9</v>
      </c>
      <c r="B14" s="187" t="s">
        <v>24</v>
      </c>
      <c r="C14" s="186">
        <v>2</v>
      </c>
      <c r="D14" s="161" t="s">
        <v>46</v>
      </c>
      <c r="E14" s="79">
        <v>0.00125</v>
      </c>
      <c r="F14" s="79"/>
      <c r="G14" s="79"/>
      <c r="H14" s="79"/>
      <c r="I14" s="79"/>
      <c r="J14" s="79"/>
      <c r="K14" s="79"/>
      <c r="L14" s="79"/>
      <c r="M14" s="79"/>
      <c r="N14" s="79">
        <f t="shared" si="0"/>
        <v>0.00125</v>
      </c>
      <c r="O14" s="79">
        <f t="shared" si="1"/>
        <v>0.0013750000000000001</v>
      </c>
      <c r="P14" s="247">
        <f>SUM(O14:O21)</f>
        <v>0.015685185185185187</v>
      </c>
      <c r="Q14" s="248">
        <v>2</v>
      </c>
    </row>
    <row r="15" spans="1:17" ht="12.75">
      <c r="A15" s="26">
        <v>10</v>
      </c>
      <c r="B15" s="58" t="s">
        <v>52</v>
      </c>
      <c r="C15" s="60">
        <v>2</v>
      </c>
      <c r="D15" s="28" t="s">
        <v>34</v>
      </c>
      <c r="E15" s="85">
        <v>0.001400462962962963</v>
      </c>
      <c r="F15" s="85"/>
      <c r="G15" s="85"/>
      <c r="H15" s="85"/>
      <c r="I15" s="85"/>
      <c r="J15" s="85"/>
      <c r="K15" s="85"/>
      <c r="L15" s="85"/>
      <c r="M15" s="85"/>
      <c r="N15" s="85">
        <f t="shared" si="0"/>
        <v>0.001400462962962963</v>
      </c>
      <c r="O15" s="85">
        <f t="shared" si="1"/>
        <v>0.0015405092592592593</v>
      </c>
      <c r="P15" s="249"/>
      <c r="Q15" s="250"/>
    </row>
    <row r="16" spans="1:17" ht="12.75">
      <c r="A16" s="26">
        <v>11</v>
      </c>
      <c r="B16" s="58" t="s">
        <v>51</v>
      </c>
      <c r="C16" s="28">
        <v>2</v>
      </c>
      <c r="D16" s="28" t="s">
        <v>34</v>
      </c>
      <c r="E16" s="85">
        <v>0.0012847222222222223</v>
      </c>
      <c r="F16" s="85"/>
      <c r="G16" s="85">
        <v>0.00023148148148148146</v>
      </c>
      <c r="H16" s="85"/>
      <c r="I16" s="85"/>
      <c r="J16" s="85"/>
      <c r="K16" s="85"/>
      <c r="L16" s="85"/>
      <c r="M16" s="85"/>
      <c r="N16" s="85">
        <f t="shared" si="0"/>
        <v>0.0015162037037037036</v>
      </c>
      <c r="O16" s="85">
        <f t="shared" si="1"/>
        <v>0.0016678240740740742</v>
      </c>
      <c r="P16" s="249"/>
      <c r="Q16" s="250"/>
    </row>
    <row r="17" spans="1:17" ht="12.75">
      <c r="A17" s="26">
        <v>12</v>
      </c>
      <c r="B17" s="58" t="s">
        <v>57</v>
      </c>
      <c r="C17" s="28">
        <v>2</v>
      </c>
      <c r="D17" s="28" t="s">
        <v>34</v>
      </c>
      <c r="E17" s="85">
        <v>0.001261574074074074</v>
      </c>
      <c r="F17" s="85"/>
      <c r="G17" s="85">
        <v>0.00023148148148148146</v>
      </c>
      <c r="H17" s="85">
        <v>0.00023148148148148146</v>
      </c>
      <c r="I17" s="85"/>
      <c r="J17" s="85"/>
      <c r="K17" s="85"/>
      <c r="L17" s="85"/>
      <c r="M17" s="85"/>
      <c r="N17" s="85">
        <f t="shared" si="0"/>
        <v>0.0017245370370370368</v>
      </c>
      <c r="O17" s="85">
        <f t="shared" si="1"/>
        <v>0.0018969907407407405</v>
      </c>
      <c r="P17" s="249"/>
      <c r="Q17" s="250"/>
    </row>
    <row r="18" spans="1:17" ht="12.75">
      <c r="A18" s="26">
        <v>13</v>
      </c>
      <c r="B18" s="58" t="s">
        <v>56</v>
      </c>
      <c r="C18" s="28">
        <v>2</v>
      </c>
      <c r="D18" s="28" t="s">
        <v>46</v>
      </c>
      <c r="E18" s="85">
        <v>0.0017592592592592592</v>
      </c>
      <c r="F18" s="85"/>
      <c r="G18" s="85"/>
      <c r="H18" s="85"/>
      <c r="I18" s="85"/>
      <c r="J18" s="85"/>
      <c r="K18" s="85"/>
      <c r="L18" s="85"/>
      <c r="M18" s="85"/>
      <c r="N18" s="85">
        <f t="shared" si="0"/>
        <v>0.0017592592592592592</v>
      </c>
      <c r="O18" s="85">
        <f t="shared" si="1"/>
        <v>0.0019351851851851854</v>
      </c>
      <c r="P18" s="249"/>
      <c r="Q18" s="250"/>
    </row>
    <row r="19" spans="1:17" ht="12.75">
      <c r="A19" s="26">
        <v>14</v>
      </c>
      <c r="B19" s="58" t="s">
        <v>62</v>
      </c>
      <c r="C19" s="28">
        <v>2</v>
      </c>
      <c r="D19" s="28" t="s">
        <v>46</v>
      </c>
      <c r="E19" s="85">
        <v>0.001712962962962963</v>
      </c>
      <c r="F19" s="85"/>
      <c r="G19" s="85"/>
      <c r="H19" s="85"/>
      <c r="I19" s="85"/>
      <c r="J19" s="85"/>
      <c r="K19" s="85"/>
      <c r="L19" s="85">
        <v>0.00023148148148148146</v>
      </c>
      <c r="M19" s="85"/>
      <c r="N19" s="85">
        <f t="shared" si="0"/>
        <v>0.0019444444444444444</v>
      </c>
      <c r="O19" s="85">
        <f t="shared" si="1"/>
        <v>0.002138888888888889</v>
      </c>
      <c r="P19" s="249"/>
      <c r="Q19" s="250"/>
    </row>
    <row r="20" spans="1:17" ht="12.75">
      <c r="A20" s="26">
        <v>15</v>
      </c>
      <c r="B20" s="58" t="s">
        <v>38</v>
      </c>
      <c r="C20" s="28">
        <v>2</v>
      </c>
      <c r="D20" s="28" t="s">
        <v>34</v>
      </c>
      <c r="E20" s="85">
        <v>0.0016203703703703703</v>
      </c>
      <c r="F20" s="85"/>
      <c r="G20" s="85"/>
      <c r="H20" s="85"/>
      <c r="I20" s="85"/>
      <c r="J20" s="85"/>
      <c r="K20" s="85">
        <v>0.00023148148148148146</v>
      </c>
      <c r="L20" s="85">
        <v>0.00023148148148148146</v>
      </c>
      <c r="M20" s="85"/>
      <c r="N20" s="85">
        <f t="shared" si="0"/>
        <v>0.0020833333333333333</v>
      </c>
      <c r="O20" s="85">
        <f t="shared" si="1"/>
        <v>0.0022916666666666667</v>
      </c>
      <c r="P20" s="249"/>
      <c r="Q20" s="250"/>
    </row>
    <row r="21" spans="1:17" ht="13.5" thickBot="1">
      <c r="A21" s="36">
        <v>16</v>
      </c>
      <c r="B21" s="183" t="s">
        <v>61</v>
      </c>
      <c r="C21" s="38">
        <v>2</v>
      </c>
      <c r="D21" s="38" t="s">
        <v>34</v>
      </c>
      <c r="E21" s="97">
        <v>0.002349537037037037</v>
      </c>
      <c r="F21" s="97"/>
      <c r="G21" s="97">
        <v>0.00023148148148148146</v>
      </c>
      <c r="H21" s="97"/>
      <c r="I21" s="97"/>
      <c r="J21" s="97"/>
      <c r="K21" s="97"/>
      <c r="L21" s="97"/>
      <c r="M21" s="97"/>
      <c r="N21" s="97">
        <f t="shared" si="0"/>
        <v>0.0025810185185185185</v>
      </c>
      <c r="O21" s="97">
        <f t="shared" si="1"/>
        <v>0.0028391203703703708</v>
      </c>
      <c r="P21" s="251"/>
      <c r="Q21" s="252"/>
    </row>
    <row r="23" spans="1:17" ht="25.5" customHeight="1">
      <c r="A23" s="312" t="s">
        <v>155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</row>
    <row r="25" ht="12.75">
      <c r="B25" t="s">
        <v>83</v>
      </c>
    </row>
  </sheetData>
  <mergeCells count="3">
    <mergeCell ref="A23:Q23"/>
    <mergeCell ref="A2:Q2"/>
    <mergeCell ref="A3:Q3"/>
  </mergeCells>
  <printOptions/>
  <pageMargins left="0.75" right="0.43" top="0.74" bottom="1" header="0.5" footer="0.5"/>
  <pageSetup horizontalDpi="300" verticalDpi="300" orientation="landscape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/>
  <dimension ref="A1:J43"/>
  <sheetViews>
    <sheetView tabSelected="1" workbookViewId="0" topLeftCell="A1">
      <pane ySplit="5" topLeftCell="BM6" activePane="bottomLeft" state="frozen"/>
      <selection pane="topLeft" activeCell="A4" sqref="A4:N4"/>
      <selection pane="bottomLeft" activeCell="O5" sqref="O5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4.25390625" style="67" customWidth="1"/>
    <col min="4" max="4" width="6.75390625" style="67" customWidth="1"/>
    <col min="5" max="5" width="5.75390625" style="3" customWidth="1"/>
    <col min="6" max="6" width="6.75390625" style="3" customWidth="1"/>
    <col min="7" max="7" width="6.75390625" style="0" customWidth="1"/>
    <col min="8" max="8" width="6.375" style="0" customWidth="1"/>
    <col min="9" max="9" width="7.625" style="0" customWidth="1"/>
    <col min="10" max="10" width="5.00390625" style="46" customWidth="1"/>
  </cols>
  <sheetData>
    <row r="1" ht="12.75">
      <c r="H1" s="46"/>
    </row>
    <row r="2" spans="1:10" ht="33" customHeight="1">
      <c r="A2" s="297" t="s">
        <v>127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>
      <c r="A3" s="296" t="s">
        <v>156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7.25" customHeight="1" thickBot="1">
      <c r="A4" t="s">
        <v>84</v>
      </c>
      <c r="J4" s="4" t="s">
        <v>3</v>
      </c>
    </row>
    <row r="5" spans="1:10" ht="98.25" customHeight="1" thickBot="1">
      <c r="A5" s="5" t="s">
        <v>4</v>
      </c>
      <c r="B5" s="255" t="s">
        <v>85</v>
      </c>
      <c r="C5" s="68" t="s">
        <v>6</v>
      </c>
      <c r="D5" s="69" t="s">
        <v>7</v>
      </c>
      <c r="E5" s="70" t="s">
        <v>8</v>
      </c>
      <c r="F5" s="11" t="s">
        <v>87</v>
      </c>
      <c r="G5" s="141" t="s">
        <v>17</v>
      </c>
      <c r="H5" s="155" t="s">
        <v>88</v>
      </c>
      <c r="I5" s="155" t="s">
        <v>154</v>
      </c>
      <c r="J5" s="155" t="s">
        <v>152</v>
      </c>
    </row>
    <row r="6" spans="1:10" ht="12" customHeight="1">
      <c r="A6" s="256">
        <v>1</v>
      </c>
      <c r="B6" s="200" t="s">
        <v>19</v>
      </c>
      <c r="C6" s="193" t="s">
        <v>20</v>
      </c>
      <c r="D6" s="201" t="s">
        <v>89</v>
      </c>
      <c r="E6" s="78">
        <v>0.0007523148148148147</v>
      </c>
      <c r="F6" s="79">
        <v>0</v>
      </c>
      <c r="G6" s="195">
        <v>0.0007523148148148147</v>
      </c>
      <c r="H6" s="196">
        <f aca="true" t="shared" si="0" ref="H6:H37">IF(OR(C6="Р",C6="С",C6=3),G6*1.15,IF(C6=1,G6,IF(C6=2,G6*1.1,"???")))</f>
        <v>0.0008651620370370369</v>
      </c>
      <c r="I6" s="323">
        <f>SUM(H6:H13)</f>
        <v>0.010501736111111111</v>
      </c>
      <c r="J6" s="326">
        <v>1</v>
      </c>
    </row>
    <row r="7" spans="1:10" ht="12" customHeight="1">
      <c r="A7" s="220">
        <v>2</v>
      </c>
      <c r="B7" s="86" t="s">
        <v>92</v>
      </c>
      <c r="C7" s="82" t="s">
        <v>20</v>
      </c>
      <c r="D7" s="83" t="s">
        <v>93</v>
      </c>
      <c r="E7" s="57">
        <v>0.0011342592592592591</v>
      </c>
      <c r="F7" s="85">
        <v>0</v>
      </c>
      <c r="G7" s="55">
        <v>0.0011342592592592591</v>
      </c>
      <c r="H7" s="197">
        <f t="shared" si="0"/>
        <v>0.0013043981481481478</v>
      </c>
      <c r="I7" s="324"/>
      <c r="J7" s="327"/>
    </row>
    <row r="8" spans="1:10" ht="12" customHeight="1">
      <c r="A8" s="220">
        <v>3</v>
      </c>
      <c r="B8" s="90" t="s">
        <v>51</v>
      </c>
      <c r="C8" s="82" t="s">
        <v>20</v>
      </c>
      <c r="D8" s="83" t="s">
        <v>95</v>
      </c>
      <c r="E8" s="57">
        <v>0.0015625</v>
      </c>
      <c r="F8" s="85">
        <v>0</v>
      </c>
      <c r="G8" s="55">
        <v>0.0015625</v>
      </c>
      <c r="H8" s="197">
        <f t="shared" si="0"/>
        <v>0.0017968749999999999</v>
      </c>
      <c r="I8" s="324"/>
      <c r="J8" s="327"/>
    </row>
    <row r="9" spans="1:10" ht="12" customHeight="1">
      <c r="A9" s="220">
        <v>4</v>
      </c>
      <c r="B9" s="81" t="s">
        <v>31</v>
      </c>
      <c r="C9" s="82" t="s">
        <v>28</v>
      </c>
      <c r="D9" s="83" t="s">
        <v>90</v>
      </c>
      <c r="E9" s="57">
        <v>0.0009606481481481481</v>
      </c>
      <c r="F9" s="85">
        <v>0</v>
      </c>
      <c r="G9" s="55">
        <v>0.0009606481481481481</v>
      </c>
      <c r="H9" s="197">
        <f t="shared" si="0"/>
        <v>0.0011047453703703703</v>
      </c>
      <c r="I9" s="324"/>
      <c r="J9" s="327"/>
    </row>
    <row r="10" spans="1:10" ht="12" customHeight="1">
      <c r="A10" s="220">
        <v>5</v>
      </c>
      <c r="B10" s="86" t="s">
        <v>29</v>
      </c>
      <c r="C10" s="82" t="s">
        <v>28</v>
      </c>
      <c r="D10" s="87" t="s">
        <v>91</v>
      </c>
      <c r="E10" s="57">
        <v>0.001099537037037037</v>
      </c>
      <c r="F10" s="85">
        <v>0</v>
      </c>
      <c r="G10" s="55">
        <v>0.001099537037037037</v>
      </c>
      <c r="H10" s="197">
        <f t="shared" si="0"/>
        <v>0.0012644675925925926</v>
      </c>
      <c r="I10" s="324"/>
      <c r="J10" s="327"/>
    </row>
    <row r="11" spans="1:10" ht="12" customHeight="1">
      <c r="A11" s="220">
        <v>6</v>
      </c>
      <c r="B11" s="81" t="s">
        <v>41</v>
      </c>
      <c r="C11" s="82" t="s">
        <v>28</v>
      </c>
      <c r="D11" s="83" t="s">
        <v>90</v>
      </c>
      <c r="E11" s="57">
        <v>0.0011458333333333333</v>
      </c>
      <c r="F11" s="85">
        <v>0</v>
      </c>
      <c r="G11" s="55">
        <v>0.0011458333333333333</v>
      </c>
      <c r="H11" s="197">
        <f t="shared" si="0"/>
        <v>0.0013177083333333333</v>
      </c>
      <c r="I11" s="324"/>
      <c r="J11" s="327"/>
    </row>
    <row r="12" spans="1:10" ht="12" customHeight="1">
      <c r="A12" s="220">
        <v>7</v>
      </c>
      <c r="B12" s="81" t="s">
        <v>76</v>
      </c>
      <c r="C12" s="82" t="s">
        <v>28</v>
      </c>
      <c r="D12" s="83" t="s">
        <v>90</v>
      </c>
      <c r="E12" s="57">
        <v>0.0012037037037037038</v>
      </c>
      <c r="F12" s="85">
        <v>0</v>
      </c>
      <c r="G12" s="55">
        <v>0.0012037037037037038</v>
      </c>
      <c r="H12" s="197">
        <f t="shared" si="0"/>
        <v>0.0013842592592592593</v>
      </c>
      <c r="I12" s="324"/>
      <c r="J12" s="327"/>
    </row>
    <row r="13" spans="1:10" ht="12" customHeight="1" thickBot="1">
      <c r="A13" s="228">
        <v>8</v>
      </c>
      <c r="B13" s="207" t="s">
        <v>80</v>
      </c>
      <c r="C13" s="257" t="s">
        <v>28</v>
      </c>
      <c r="D13" s="258" t="s">
        <v>90</v>
      </c>
      <c r="E13" s="66">
        <v>0.0012731481481481483</v>
      </c>
      <c r="F13" s="97">
        <v>0</v>
      </c>
      <c r="G13" s="64">
        <v>0.0012731481481481483</v>
      </c>
      <c r="H13" s="198">
        <f t="shared" si="0"/>
        <v>0.0014641203703703704</v>
      </c>
      <c r="I13" s="325"/>
      <c r="J13" s="328"/>
    </row>
    <row r="14" spans="1:10" ht="12" customHeight="1">
      <c r="A14" s="256">
        <v>9</v>
      </c>
      <c r="B14" s="192" t="s">
        <v>96</v>
      </c>
      <c r="C14" s="199">
        <v>2</v>
      </c>
      <c r="D14" s="194" t="s">
        <v>91</v>
      </c>
      <c r="E14" s="78">
        <v>0.001388888888888889</v>
      </c>
      <c r="F14" s="259">
        <v>0.00023148148148148146</v>
      </c>
      <c r="G14" s="195">
        <v>0.0016203703703703703</v>
      </c>
      <c r="H14" s="196">
        <f t="shared" si="0"/>
        <v>0.0017824074074074075</v>
      </c>
      <c r="I14" s="323">
        <f>SUM(H14:H21)</f>
        <v>0.017645833333333333</v>
      </c>
      <c r="J14" s="326">
        <v>2</v>
      </c>
    </row>
    <row r="15" spans="1:10" ht="12" customHeight="1">
      <c r="A15" s="220">
        <v>10</v>
      </c>
      <c r="B15" s="86" t="s">
        <v>97</v>
      </c>
      <c r="C15" s="88">
        <v>2</v>
      </c>
      <c r="D15" s="87" t="s">
        <v>91</v>
      </c>
      <c r="E15" s="57">
        <v>0.001423611111111111</v>
      </c>
      <c r="F15" s="260">
        <v>0.00023148148148148146</v>
      </c>
      <c r="G15" s="55">
        <v>0.0016550925925925923</v>
      </c>
      <c r="H15" s="197">
        <f t="shared" si="0"/>
        <v>0.0018206018518518517</v>
      </c>
      <c r="I15" s="324"/>
      <c r="J15" s="327"/>
    </row>
    <row r="16" spans="1:10" ht="12" customHeight="1">
      <c r="A16" s="220">
        <v>11</v>
      </c>
      <c r="B16" s="86" t="s">
        <v>98</v>
      </c>
      <c r="C16" s="88">
        <v>2</v>
      </c>
      <c r="D16" s="87" t="s">
        <v>89</v>
      </c>
      <c r="E16" s="57">
        <v>0.0014351851851851854</v>
      </c>
      <c r="F16" s="260">
        <v>0.00023148148148148146</v>
      </c>
      <c r="G16" s="55">
        <v>0.0016666666666666668</v>
      </c>
      <c r="H16" s="197">
        <f t="shared" si="0"/>
        <v>0.0018333333333333335</v>
      </c>
      <c r="I16" s="324"/>
      <c r="J16" s="327"/>
    </row>
    <row r="17" spans="1:10" ht="12" customHeight="1">
      <c r="A17" s="220">
        <v>12</v>
      </c>
      <c r="B17" s="86" t="s">
        <v>100</v>
      </c>
      <c r="C17" s="88">
        <v>2</v>
      </c>
      <c r="D17" s="87" t="s">
        <v>89</v>
      </c>
      <c r="E17" s="57">
        <v>0.0011111111111111111</v>
      </c>
      <c r="F17" s="260">
        <v>0.0006944444444444445</v>
      </c>
      <c r="G17" s="55">
        <v>0.0018055555555555555</v>
      </c>
      <c r="H17" s="197">
        <f t="shared" si="0"/>
        <v>0.0019861111111111112</v>
      </c>
      <c r="I17" s="324"/>
      <c r="J17" s="327"/>
    </row>
    <row r="18" spans="1:10" ht="12" customHeight="1">
      <c r="A18" s="220">
        <v>13</v>
      </c>
      <c r="B18" s="86" t="s">
        <v>102</v>
      </c>
      <c r="C18" s="88">
        <v>2</v>
      </c>
      <c r="D18" s="87" t="s">
        <v>30</v>
      </c>
      <c r="E18" s="57">
        <v>0.001400462962962963</v>
      </c>
      <c r="F18" s="260">
        <v>0.0004629629629629629</v>
      </c>
      <c r="G18" s="55">
        <v>0.0018634259259259257</v>
      </c>
      <c r="H18" s="197">
        <f t="shared" si="0"/>
        <v>0.0020497685185185185</v>
      </c>
      <c r="I18" s="324"/>
      <c r="J18" s="327"/>
    </row>
    <row r="19" spans="1:10" ht="12" customHeight="1">
      <c r="A19" s="220">
        <v>14</v>
      </c>
      <c r="B19" s="86" t="s">
        <v>104</v>
      </c>
      <c r="C19" s="88">
        <v>2</v>
      </c>
      <c r="D19" s="87" t="s">
        <v>91</v>
      </c>
      <c r="E19" s="57">
        <v>0.0017939814814814815</v>
      </c>
      <c r="F19" s="260">
        <v>0.00023148148148148146</v>
      </c>
      <c r="G19" s="55">
        <v>0.002025462962962963</v>
      </c>
      <c r="H19" s="197">
        <f t="shared" si="0"/>
        <v>0.0022280092592592594</v>
      </c>
      <c r="I19" s="324"/>
      <c r="J19" s="327"/>
    </row>
    <row r="20" spans="1:10" ht="12" customHeight="1">
      <c r="A20" s="220">
        <v>15</v>
      </c>
      <c r="B20" s="86" t="s">
        <v>105</v>
      </c>
      <c r="C20" s="88">
        <v>2</v>
      </c>
      <c r="D20" s="87" t="s">
        <v>30</v>
      </c>
      <c r="E20" s="57">
        <v>0.0009722222222222221</v>
      </c>
      <c r="F20" s="260">
        <v>0.001388888888888889</v>
      </c>
      <c r="G20" s="55">
        <v>0.002361111111111111</v>
      </c>
      <c r="H20" s="197">
        <f t="shared" si="0"/>
        <v>0.0025972222222222226</v>
      </c>
      <c r="I20" s="324"/>
      <c r="J20" s="327"/>
    </row>
    <row r="21" spans="1:10" ht="12" customHeight="1" thickBot="1">
      <c r="A21" s="228">
        <v>16</v>
      </c>
      <c r="B21" s="92" t="s">
        <v>108</v>
      </c>
      <c r="C21" s="93">
        <v>2</v>
      </c>
      <c r="D21" s="94" t="s">
        <v>95</v>
      </c>
      <c r="E21" s="66">
        <v>0.0021180555555555553</v>
      </c>
      <c r="F21" s="261">
        <v>0.0009259259259259259</v>
      </c>
      <c r="G21" s="64">
        <v>0.003043981481481481</v>
      </c>
      <c r="H21" s="198">
        <f t="shared" si="0"/>
        <v>0.003348379629629629</v>
      </c>
      <c r="I21" s="325"/>
      <c r="J21" s="328"/>
    </row>
    <row r="22" spans="1:10" ht="12.75">
      <c r="A22" s="256">
        <v>17</v>
      </c>
      <c r="B22" s="192" t="s">
        <v>99</v>
      </c>
      <c r="C22" s="199">
        <v>1</v>
      </c>
      <c r="D22" s="194" t="s">
        <v>30</v>
      </c>
      <c r="E22" s="78">
        <v>0.001689814814814815</v>
      </c>
      <c r="F22" s="79">
        <v>0</v>
      </c>
      <c r="G22" s="195">
        <v>0.001689814814814815</v>
      </c>
      <c r="H22" s="196">
        <f t="shared" si="0"/>
        <v>0.001689814814814815</v>
      </c>
      <c r="I22" s="323">
        <f>SUM(H22:H29)</f>
        <v>0.02909722222222222</v>
      </c>
      <c r="J22" s="326">
        <v>3</v>
      </c>
    </row>
    <row r="23" spans="1:10" ht="12.75">
      <c r="A23" s="220">
        <v>18</v>
      </c>
      <c r="B23" s="86" t="s">
        <v>101</v>
      </c>
      <c r="C23" s="88">
        <v>1</v>
      </c>
      <c r="D23" s="87" t="s">
        <v>95</v>
      </c>
      <c r="E23" s="57">
        <v>0.0018287037037037037</v>
      </c>
      <c r="F23" s="85">
        <v>0</v>
      </c>
      <c r="G23" s="55">
        <v>0.0018287037037037037</v>
      </c>
      <c r="H23" s="197">
        <f t="shared" si="0"/>
        <v>0.0018287037037037037</v>
      </c>
      <c r="I23" s="324"/>
      <c r="J23" s="327"/>
    </row>
    <row r="24" spans="1:10" ht="12.75">
      <c r="A24" s="220">
        <v>19</v>
      </c>
      <c r="B24" s="86" t="s">
        <v>103</v>
      </c>
      <c r="C24" s="88">
        <v>1</v>
      </c>
      <c r="D24" s="83" t="s">
        <v>30</v>
      </c>
      <c r="E24" s="57">
        <v>0.0017708333333333332</v>
      </c>
      <c r="F24" s="260">
        <v>0.00023148148148148146</v>
      </c>
      <c r="G24" s="55">
        <v>0.002002314814814815</v>
      </c>
      <c r="H24" s="197">
        <f t="shared" si="0"/>
        <v>0.002002314814814815</v>
      </c>
      <c r="I24" s="324"/>
      <c r="J24" s="327"/>
    </row>
    <row r="25" spans="1:10" ht="12.75">
      <c r="A25" s="220">
        <v>20</v>
      </c>
      <c r="B25" s="86" t="s">
        <v>106</v>
      </c>
      <c r="C25" s="88">
        <v>1</v>
      </c>
      <c r="D25" s="87" t="s">
        <v>91</v>
      </c>
      <c r="E25" s="57">
        <v>0.0027546296296296294</v>
      </c>
      <c r="F25" s="85">
        <v>0</v>
      </c>
      <c r="G25" s="55">
        <v>0.0027546296296296294</v>
      </c>
      <c r="H25" s="197">
        <f t="shared" si="0"/>
        <v>0.0027546296296296294</v>
      </c>
      <c r="I25" s="324"/>
      <c r="J25" s="327"/>
    </row>
    <row r="26" spans="1:10" ht="12.75">
      <c r="A26" s="220">
        <v>21</v>
      </c>
      <c r="B26" s="86" t="s">
        <v>107</v>
      </c>
      <c r="C26" s="88">
        <v>1</v>
      </c>
      <c r="D26" s="87" t="s">
        <v>95</v>
      </c>
      <c r="E26" s="57">
        <v>0.0026504629629629625</v>
      </c>
      <c r="F26" s="260">
        <v>0.00023148148148148146</v>
      </c>
      <c r="G26" s="55">
        <v>0.002881944444444444</v>
      </c>
      <c r="H26" s="197">
        <f t="shared" si="0"/>
        <v>0.002881944444444444</v>
      </c>
      <c r="I26" s="324"/>
      <c r="J26" s="327"/>
    </row>
    <row r="27" spans="1:10" ht="12.75">
      <c r="A27" s="220">
        <v>22</v>
      </c>
      <c r="B27" s="86" t="s">
        <v>109</v>
      </c>
      <c r="C27" s="88">
        <v>1</v>
      </c>
      <c r="D27" s="87" t="s">
        <v>89</v>
      </c>
      <c r="E27" s="57">
        <v>0.002777777777777778</v>
      </c>
      <c r="F27" s="260">
        <v>0.0021990740740740738</v>
      </c>
      <c r="G27" s="55">
        <v>0.004976851851851852</v>
      </c>
      <c r="H27" s="197">
        <f t="shared" si="0"/>
        <v>0.004976851851851852</v>
      </c>
      <c r="I27" s="324"/>
      <c r="J27" s="327"/>
    </row>
    <row r="28" spans="1:10" ht="12.75">
      <c r="A28" s="220">
        <v>23</v>
      </c>
      <c r="B28" s="86" t="s">
        <v>110</v>
      </c>
      <c r="C28" s="88">
        <v>1</v>
      </c>
      <c r="D28" s="87" t="s">
        <v>89</v>
      </c>
      <c r="E28" s="57">
        <v>0.002777777777777778</v>
      </c>
      <c r="F28" s="260">
        <v>0.003472222222222222</v>
      </c>
      <c r="G28" s="55">
        <v>0.00625</v>
      </c>
      <c r="H28" s="197">
        <f t="shared" si="0"/>
        <v>0.00625</v>
      </c>
      <c r="I28" s="324"/>
      <c r="J28" s="327"/>
    </row>
    <row r="29" spans="1:10" ht="13.5" thickBot="1">
      <c r="A29" s="228">
        <v>24</v>
      </c>
      <c r="B29" s="92" t="s">
        <v>111</v>
      </c>
      <c r="C29" s="93">
        <v>1</v>
      </c>
      <c r="D29" s="94" t="s">
        <v>91</v>
      </c>
      <c r="E29" s="66">
        <v>0.002777777777777778</v>
      </c>
      <c r="F29" s="261">
        <v>0.003935185185185185</v>
      </c>
      <c r="G29" s="64">
        <v>0.006712962962962963</v>
      </c>
      <c r="H29" s="198">
        <f t="shared" si="0"/>
        <v>0.006712962962962963</v>
      </c>
      <c r="I29" s="325"/>
      <c r="J29" s="328"/>
    </row>
    <row r="30" spans="1:10" ht="12.75">
      <c r="A30" s="256">
        <v>25</v>
      </c>
      <c r="B30" s="192" t="s">
        <v>62</v>
      </c>
      <c r="C30" s="199">
        <v>3</v>
      </c>
      <c r="D30" s="194" t="s">
        <v>89</v>
      </c>
      <c r="E30" s="78">
        <v>0.001099537037037037</v>
      </c>
      <c r="F30" s="79">
        <v>0</v>
      </c>
      <c r="G30" s="195">
        <v>0.001099537037037037</v>
      </c>
      <c r="H30" s="196">
        <f t="shared" si="0"/>
        <v>0.0012644675925925926</v>
      </c>
      <c r="I30" s="329">
        <f>SUM(H30:H37)</f>
        <v>0.06906655092592592</v>
      </c>
      <c r="J30" s="326">
        <v>4</v>
      </c>
    </row>
    <row r="31" spans="1:10" ht="12.75">
      <c r="A31" s="220">
        <v>26</v>
      </c>
      <c r="B31" s="86" t="s">
        <v>94</v>
      </c>
      <c r="C31" s="88">
        <v>3</v>
      </c>
      <c r="D31" s="87" t="s">
        <v>95</v>
      </c>
      <c r="E31" s="57">
        <v>0.0012962962962962963</v>
      </c>
      <c r="F31" s="85">
        <v>0</v>
      </c>
      <c r="G31" s="55">
        <v>0.0012962962962962963</v>
      </c>
      <c r="H31" s="197">
        <f t="shared" si="0"/>
        <v>0.0014907407407407406</v>
      </c>
      <c r="I31" s="330"/>
      <c r="J31" s="327"/>
    </row>
    <row r="32" spans="1:10" ht="12.75">
      <c r="A32" s="220">
        <v>27</v>
      </c>
      <c r="B32" s="86" t="s">
        <v>57</v>
      </c>
      <c r="C32" s="88">
        <v>3</v>
      </c>
      <c r="D32" s="83" t="s">
        <v>90</v>
      </c>
      <c r="E32" s="57">
        <v>0.0010879629629629629</v>
      </c>
      <c r="F32" s="260">
        <v>0.00023148148148148146</v>
      </c>
      <c r="G32" s="55">
        <v>0.0013194444444444443</v>
      </c>
      <c r="H32" s="197">
        <f t="shared" si="0"/>
        <v>0.0015173611111111108</v>
      </c>
      <c r="I32" s="330"/>
      <c r="J32" s="327"/>
    </row>
    <row r="33" spans="1:10" ht="12.75">
      <c r="A33" s="220">
        <v>28</v>
      </c>
      <c r="B33" s="86" t="s">
        <v>78</v>
      </c>
      <c r="C33" s="88">
        <v>3</v>
      </c>
      <c r="D33" s="87" t="s">
        <v>95</v>
      </c>
      <c r="E33" s="57">
        <v>0.001597222222222222</v>
      </c>
      <c r="F33" s="260">
        <v>0.00023148148148148146</v>
      </c>
      <c r="G33" s="55">
        <v>0.0018287037037037035</v>
      </c>
      <c r="H33" s="197">
        <f t="shared" si="0"/>
        <v>0.002103009259259259</v>
      </c>
      <c r="I33" s="330"/>
      <c r="J33" s="327"/>
    </row>
    <row r="34" spans="1:10" ht="12.75">
      <c r="A34" s="220">
        <v>29</v>
      </c>
      <c r="B34" s="86" t="s">
        <v>61</v>
      </c>
      <c r="C34" s="88">
        <v>3</v>
      </c>
      <c r="D34" s="87" t="s">
        <v>89</v>
      </c>
      <c r="E34" s="57">
        <v>0.002777777777777778</v>
      </c>
      <c r="F34" s="260">
        <v>0.001736111111111111</v>
      </c>
      <c r="G34" s="55">
        <v>0.0045138888888888885</v>
      </c>
      <c r="H34" s="197">
        <f t="shared" si="0"/>
        <v>0.005190972222222221</v>
      </c>
      <c r="I34" s="330"/>
      <c r="J34" s="327"/>
    </row>
    <row r="35" spans="1:10" ht="12.75">
      <c r="A35" s="220">
        <v>30</v>
      </c>
      <c r="B35" s="86" t="s">
        <v>125</v>
      </c>
      <c r="C35" s="88">
        <v>3</v>
      </c>
      <c r="D35" s="87"/>
      <c r="E35" s="57">
        <v>0.002777777777777778</v>
      </c>
      <c r="F35" s="260">
        <v>0.013888888888888888</v>
      </c>
      <c r="G35" s="55">
        <f>SUM(E35:F35)</f>
        <v>0.016666666666666666</v>
      </c>
      <c r="H35" s="197">
        <f t="shared" si="0"/>
        <v>0.019166666666666665</v>
      </c>
      <c r="I35" s="330"/>
      <c r="J35" s="327"/>
    </row>
    <row r="36" spans="1:10" ht="12.75">
      <c r="A36" s="220">
        <v>31</v>
      </c>
      <c r="B36" s="86" t="s">
        <v>125</v>
      </c>
      <c r="C36" s="88">
        <v>3</v>
      </c>
      <c r="D36" s="87"/>
      <c r="E36" s="57">
        <v>0.002777777777777778</v>
      </c>
      <c r="F36" s="260">
        <v>0.013888888888888888</v>
      </c>
      <c r="G36" s="55">
        <f>SUM(E36:F36)</f>
        <v>0.016666666666666666</v>
      </c>
      <c r="H36" s="197">
        <f t="shared" si="0"/>
        <v>0.019166666666666665</v>
      </c>
      <c r="I36" s="330"/>
      <c r="J36" s="327"/>
    </row>
    <row r="37" spans="1:10" ht="13.5" thickBot="1">
      <c r="A37" s="228">
        <v>32</v>
      </c>
      <c r="B37" s="92" t="s">
        <v>125</v>
      </c>
      <c r="C37" s="93">
        <v>3</v>
      </c>
      <c r="D37" s="94"/>
      <c r="E37" s="66">
        <v>0.002777777777777778</v>
      </c>
      <c r="F37" s="261">
        <v>0.013888888888888888</v>
      </c>
      <c r="G37" s="55">
        <f>SUM(E37:F37)</f>
        <v>0.016666666666666666</v>
      </c>
      <c r="H37" s="197">
        <f t="shared" si="0"/>
        <v>0.019166666666666665</v>
      </c>
      <c r="I37" s="331"/>
      <c r="J37" s="328"/>
    </row>
    <row r="38" spans="1:10" ht="63" customHeight="1">
      <c r="A38" s="320" t="s">
        <v>131</v>
      </c>
      <c r="B38" s="321"/>
      <c r="C38" s="321"/>
      <c r="D38" s="321"/>
      <c r="E38" s="321"/>
      <c r="F38" s="321"/>
      <c r="G38" s="321"/>
      <c r="H38" s="321"/>
      <c r="I38" s="321"/>
      <c r="J38" s="321"/>
    </row>
    <row r="43" ht="12.75">
      <c r="B43" s="98" t="s">
        <v>113</v>
      </c>
    </row>
  </sheetData>
  <autoFilter ref="A5:H37"/>
  <mergeCells count="11">
    <mergeCell ref="A38:J38"/>
    <mergeCell ref="I30:I37"/>
    <mergeCell ref="J30:J37"/>
    <mergeCell ref="I22:I29"/>
    <mergeCell ref="J22:J29"/>
    <mergeCell ref="A2:J2"/>
    <mergeCell ref="A3:J3"/>
    <mergeCell ref="I14:I21"/>
    <mergeCell ref="J14:J21"/>
    <mergeCell ref="I6:I13"/>
    <mergeCell ref="J6:J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AD76"/>
  <sheetViews>
    <sheetView workbookViewId="0" topLeftCell="A1">
      <pane ySplit="6" topLeftCell="BM7" activePane="bottomLeft" state="frozen"/>
      <selection pane="topLeft" activeCell="A4" sqref="A4:N4"/>
      <selection pane="bottomLeft" activeCell="AG74" sqref="AG74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4.25390625" style="67" customWidth="1"/>
    <col min="4" max="4" width="4.875" style="67" customWidth="1"/>
    <col min="5" max="5" width="6.125" style="0" customWidth="1"/>
    <col min="6" max="6" width="6.125" style="46" hidden="1" customWidth="1"/>
    <col min="7" max="7" width="3.125" style="46" customWidth="1"/>
    <col min="8" max="8" width="4.00390625" style="0" customWidth="1"/>
    <col min="9" max="9" width="2.875" style="0" customWidth="1"/>
    <col min="10" max="10" width="5.375" style="102" customWidth="1"/>
    <col min="11" max="11" width="5.375" style="0" customWidth="1"/>
    <col min="12" max="12" width="5.375" style="0" hidden="1" customWidth="1"/>
    <col min="13" max="13" width="3.625" style="0" customWidth="1"/>
    <col min="14" max="14" width="3.875" style="0" customWidth="1"/>
    <col min="15" max="15" width="3.375" style="0" customWidth="1"/>
    <col min="16" max="16" width="4.75390625" style="139" customWidth="1"/>
    <col min="17" max="17" width="5.75390625" style="0" customWidth="1"/>
    <col min="18" max="18" width="5.75390625" style="0" hidden="1" customWidth="1"/>
    <col min="19" max="19" width="3.25390625" style="0" customWidth="1"/>
    <col min="20" max="20" width="4.00390625" style="0" customWidth="1"/>
    <col min="21" max="21" width="3.375" style="0" hidden="1" customWidth="1"/>
    <col min="22" max="22" width="4.75390625" style="139" hidden="1" customWidth="1"/>
    <col min="23" max="24" width="5.75390625" style="0" hidden="1" customWidth="1"/>
    <col min="25" max="25" width="3.25390625" style="0" hidden="1" customWidth="1"/>
    <col min="26" max="26" width="4.00390625" style="0" hidden="1" customWidth="1"/>
    <col min="27" max="27" width="4.125" style="0" customWidth="1"/>
    <col min="28" max="28" width="6.00390625" style="0" customWidth="1"/>
    <col min="29" max="29" width="3.625" style="0" customWidth="1"/>
    <col min="30" max="30" width="4.875" style="0" customWidth="1"/>
  </cols>
  <sheetData>
    <row r="2" spans="1:30" ht="15.75">
      <c r="A2" s="302" t="s">
        <v>176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</row>
    <row r="3" spans="1:30" ht="1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1:30" ht="17.25" customHeight="1" thickBot="1">
      <c r="A4" t="s">
        <v>117</v>
      </c>
      <c r="AD4" s="4" t="s">
        <v>3</v>
      </c>
    </row>
    <row r="5" spans="1:30" ht="17.25" customHeight="1" thickBot="1">
      <c r="A5" s="137"/>
      <c r="B5" s="138"/>
      <c r="C5" s="299">
        <v>2008</v>
      </c>
      <c r="D5" s="300"/>
      <c r="E5" s="300"/>
      <c r="F5" s="300"/>
      <c r="G5" s="300"/>
      <c r="H5" s="301"/>
      <c r="I5" s="299">
        <v>2009</v>
      </c>
      <c r="J5" s="300"/>
      <c r="K5" s="300"/>
      <c r="L5" s="300"/>
      <c r="M5" s="300"/>
      <c r="N5" s="301"/>
      <c r="O5" s="299">
        <v>2011</v>
      </c>
      <c r="P5" s="300"/>
      <c r="Q5" s="300"/>
      <c r="R5" s="300"/>
      <c r="S5" s="300"/>
      <c r="T5" s="301"/>
      <c r="U5" s="299">
        <v>2012</v>
      </c>
      <c r="V5" s="300"/>
      <c r="W5" s="300"/>
      <c r="X5" s="300"/>
      <c r="Y5" s="300"/>
      <c r="Z5" s="301"/>
      <c r="AA5" s="299" t="s">
        <v>149</v>
      </c>
      <c r="AB5" s="300"/>
      <c r="AC5" s="300"/>
      <c r="AD5" s="301"/>
    </row>
    <row r="6" spans="1:30" ht="83.25" customHeight="1" thickBot="1">
      <c r="A6" s="5" t="s">
        <v>4</v>
      </c>
      <c r="B6" s="141" t="s">
        <v>85</v>
      </c>
      <c r="C6" s="153" t="s">
        <v>6</v>
      </c>
      <c r="D6" s="154" t="s">
        <v>7</v>
      </c>
      <c r="E6" s="6" t="s">
        <v>17</v>
      </c>
      <c r="F6" s="156" t="s">
        <v>114</v>
      </c>
      <c r="G6" s="99" t="s">
        <v>118</v>
      </c>
      <c r="H6" s="157" t="s">
        <v>119</v>
      </c>
      <c r="I6" s="153" t="s">
        <v>6</v>
      </c>
      <c r="J6" s="154" t="s">
        <v>7</v>
      </c>
      <c r="K6" s="6" t="s">
        <v>17</v>
      </c>
      <c r="L6" s="156" t="s">
        <v>114</v>
      </c>
      <c r="M6" s="99" t="s">
        <v>118</v>
      </c>
      <c r="N6" s="157" t="s">
        <v>119</v>
      </c>
      <c r="O6" s="153" t="s">
        <v>6</v>
      </c>
      <c r="P6" s="154" t="s">
        <v>7</v>
      </c>
      <c r="Q6" s="6" t="s">
        <v>17</v>
      </c>
      <c r="R6" s="156" t="s">
        <v>114</v>
      </c>
      <c r="S6" s="99" t="s">
        <v>118</v>
      </c>
      <c r="T6" s="49" t="s">
        <v>119</v>
      </c>
      <c r="U6" s="153" t="s">
        <v>6</v>
      </c>
      <c r="V6" s="154" t="s">
        <v>7</v>
      </c>
      <c r="W6" s="6" t="s">
        <v>17</v>
      </c>
      <c r="X6" s="156" t="s">
        <v>114</v>
      </c>
      <c r="Y6" s="99" t="s">
        <v>118</v>
      </c>
      <c r="Z6" s="157" t="s">
        <v>119</v>
      </c>
      <c r="AA6" s="204" t="s">
        <v>145</v>
      </c>
      <c r="AB6" s="205" t="s">
        <v>146</v>
      </c>
      <c r="AC6" s="205" t="s">
        <v>147</v>
      </c>
      <c r="AD6" s="206" t="s">
        <v>148</v>
      </c>
    </row>
    <row r="7" spans="1:30" ht="12.75">
      <c r="A7" s="16">
        <v>1</v>
      </c>
      <c r="B7" s="150" t="s">
        <v>42</v>
      </c>
      <c r="C7" s="234">
        <v>2</v>
      </c>
      <c r="D7" s="235" t="s">
        <v>21</v>
      </c>
      <c r="E7" s="236">
        <v>0.0018981481481481484</v>
      </c>
      <c r="F7" s="208">
        <v>2008</v>
      </c>
      <c r="G7" s="209">
        <v>18</v>
      </c>
      <c r="H7" s="210">
        <v>57</v>
      </c>
      <c r="I7" s="234">
        <v>3</v>
      </c>
      <c r="J7" s="237" t="s">
        <v>21</v>
      </c>
      <c r="K7" s="236">
        <v>0.0009259259259259259</v>
      </c>
      <c r="L7" s="208">
        <v>2009</v>
      </c>
      <c r="M7" s="211">
        <v>1</v>
      </c>
      <c r="N7" s="210">
        <v>2</v>
      </c>
      <c r="O7" s="238" t="s">
        <v>28</v>
      </c>
      <c r="P7" s="239" t="s">
        <v>90</v>
      </c>
      <c r="Q7" s="236">
        <v>0.0015162037037037036</v>
      </c>
      <c r="R7" s="208">
        <v>2011</v>
      </c>
      <c r="S7" s="211">
        <v>12</v>
      </c>
      <c r="T7" s="212">
        <v>30</v>
      </c>
      <c r="U7" s="238"/>
      <c r="V7" s="239"/>
      <c r="W7" s="236"/>
      <c r="X7" s="208"/>
      <c r="Y7" s="211"/>
      <c r="Z7" s="210"/>
      <c r="AA7" s="213">
        <f aca="true" t="shared" si="0" ref="AA7:AA38">COUNT(E7,K7,Q7,W7)</f>
        <v>3</v>
      </c>
      <c r="AB7" s="214">
        <f aca="true" t="shared" si="1" ref="AB7:AB38">MIN(E7,K7,Q7,W7)</f>
        <v>0.0009259259259259259</v>
      </c>
      <c r="AC7" s="211">
        <f aca="true" t="shared" si="2" ref="AC7:AC38">MIN(G7,M7,S7,Y7)</f>
        <v>1</v>
      </c>
      <c r="AD7" s="212">
        <f aca="true" t="shared" si="3" ref="AD7:AD38">MIN(H7,N7,T7,Z7)</f>
        <v>2</v>
      </c>
    </row>
    <row r="8" spans="1:30" ht="12.75">
      <c r="A8" s="26">
        <v>2</v>
      </c>
      <c r="B8" s="143" t="s">
        <v>31</v>
      </c>
      <c r="C8" s="240" t="s">
        <v>28</v>
      </c>
      <c r="D8" s="241">
        <v>0</v>
      </c>
      <c r="E8" s="242">
        <v>0.001412037037037037</v>
      </c>
      <c r="F8" s="215">
        <v>2008</v>
      </c>
      <c r="G8" s="216">
        <v>7</v>
      </c>
      <c r="H8" s="217">
        <v>24</v>
      </c>
      <c r="I8" s="240" t="s">
        <v>28</v>
      </c>
      <c r="J8" s="222"/>
      <c r="K8" s="242">
        <v>0.0010185185185185186</v>
      </c>
      <c r="L8" s="215">
        <v>2009</v>
      </c>
      <c r="M8" s="218">
        <v>2</v>
      </c>
      <c r="N8" s="217">
        <v>5</v>
      </c>
      <c r="O8" s="243" t="s">
        <v>28</v>
      </c>
      <c r="P8" s="244" t="s">
        <v>90</v>
      </c>
      <c r="Q8" s="242">
        <v>0.0009606481481481481</v>
      </c>
      <c r="R8" s="215">
        <v>2011</v>
      </c>
      <c r="S8" s="218">
        <v>2</v>
      </c>
      <c r="T8" s="219">
        <v>3</v>
      </c>
      <c r="U8" s="243"/>
      <c r="V8" s="244"/>
      <c r="W8" s="242"/>
      <c r="X8" s="215"/>
      <c r="Y8" s="218"/>
      <c r="Z8" s="217"/>
      <c r="AA8" s="220">
        <f t="shared" si="0"/>
        <v>3</v>
      </c>
      <c r="AB8" s="221">
        <f t="shared" si="1"/>
        <v>0.0009606481481481481</v>
      </c>
      <c r="AC8" s="218">
        <f t="shared" si="2"/>
        <v>2</v>
      </c>
      <c r="AD8" s="219">
        <f t="shared" si="3"/>
        <v>3</v>
      </c>
    </row>
    <row r="9" spans="1:30" ht="12.75">
      <c r="A9" s="26">
        <v>3</v>
      </c>
      <c r="B9" s="143" t="s">
        <v>62</v>
      </c>
      <c r="C9" s="240">
        <v>1</v>
      </c>
      <c r="D9" s="241" t="s">
        <v>46</v>
      </c>
      <c r="E9" s="242">
        <v>0.0038194444444444443</v>
      </c>
      <c r="F9" s="215">
        <v>2008</v>
      </c>
      <c r="G9" s="216">
        <v>37</v>
      </c>
      <c r="H9" s="217">
        <v>91</v>
      </c>
      <c r="I9" s="240">
        <v>2</v>
      </c>
      <c r="J9" s="222" t="s">
        <v>46</v>
      </c>
      <c r="K9" s="242">
        <v>0.0019444444444444444</v>
      </c>
      <c r="L9" s="215">
        <v>2009</v>
      </c>
      <c r="M9" s="218">
        <v>19</v>
      </c>
      <c r="N9" s="217">
        <v>59</v>
      </c>
      <c r="O9" s="243">
        <v>3</v>
      </c>
      <c r="P9" s="244" t="s">
        <v>89</v>
      </c>
      <c r="Q9" s="242">
        <v>0.001099537037037037</v>
      </c>
      <c r="R9" s="215">
        <v>2011</v>
      </c>
      <c r="S9" s="218">
        <v>3</v>
      </c>
      <c r="T9" s="219">
        <v>7</v>
      </c>
      <c r="U9" s="243"/>
      <c r="V9" s="244"/>
      <c r="W9" s="242"/>
      <c r="X9" s="215"/>
      <c r="Y9" s="218"/>
      <c r="Z9" s="217"/>
      <c r="AA9" s="220">
        <f t="shared" si="0"/>
        <v>3</v>
      </c>
      <c r="AB9" s="221">
        <f t="shared" si="1"/>
        <v>0.001099537037037037</v>
      </c>
      <c r="AC9" s="218">
        <f t="shared" si="2"/>
        <v>3</v>
      </c>
      <c r="AD9" s="219">
        <f t="shared" si="3"/>
        <v>7</v>
      </c>
    </row>
    <row r="10" spans="1:30" ht="12.75">
      <c r="A10" s="26">
        <v>4</v>
      </c>
      <c r="B10" s="143" t="s">
        <v>41</v>
      </c>
      <c r="C10" s="240">
        <v>2</v>
      </c>
      <c r="D10" s="241" t="s">
        <v>30</v>
      </c>
      <c r="E10" s="242">
        <v>0.0017245370370370372</v>
      </c>
      <c r="F10" s="215">
        <v>2008</v>
      </c>
      <c r="G10" s="216">
        <v>17</v>
      </c>
      <c r="H10" s="217">
        <v>49</v>
      </c>
      <c r="I10" s="240">
        <v>3</v>
      </c>
      <c r="J10" s="222" t="s">
        <v>75</v>
      </c>
      <c r="K10" s="242">
        <v>0.0016898148148148148</v>
      </c>
      <c r="L10" s="215">
        <v>2009</v>
      </c>
      <c r="M10" s="218">
        <v>13</v>
      </c>
      <c r="N10" s="217">
        <v>46</v>
      </c>
      <c r="O10" s="243" t="s">
        <v>28</v>
      </c>
      <c r="P10" s="244" t="s">
        <v>90</v>
      </c>
      <c r="Q10" s="242">
        <v>0.0011458333333333333</v>
      </c>
      <c r="R10" s="215">
        <v>2011</v>
      </c>
      <c r="S10" s="218">
        <v>6</v>
      </c>
      <c r="T10" s="219">
        <v>11</v>
      </c>
      <c r="U10" s="243"/>
      <c r="V10" s="244"/>
      <c r="W10" s="242"/>
      <c r="X10" s="215"/>
      <c r="Y10" s="218"/>
      <c r="Z10" s="217"/>
      <c r="AA10" s="220">
        <f t="shared" si="0"/>
        <v>3</v>
      </c>
      <c r="AB10" s="221">
        <f t="shared" si="1"/>
        <v>0.0011458333333333333</v>
      </c>
      <c r="AC10" s="218">
        <f t="shared" si="2"/>
        <v>6</v>
      </c>
      <c r="AD10" s="219">
        <f t="shared" si="3"/>
        <v>11</v>
      </c>
    </row>
    <row r="11" spans="1:30" ht="12.75">
      <c r="A11" s="26">
        <v>5</v>
      </c>
      <c r="B11" s="143" t="s">
        <v>57</v>
      </c>
      <c r="C11" s="240">
        <v>1</v>
      </c>
      <c r="D11" s="241" t="s">
        <v>46</v>
      </c>
      <c r="E11" s="242">
        <v>0.0030555555555555557</v>
      </c>
      <c r="F11" s="215">
        <v>2008</v>
      </c>
      <c r="G11" s="216">
        <v>32</v>
      </c>
      <c r="H11" s="217">
        <v>85</v>
      </c>
      <c r="I11" s="240">
        <v>2</v>
      </c>
      <c r="J11" s="222" t="s">
        <v>34</v>
      </c>
      <c r="K11" s="242">
        <v>0.0017245370370370368</v>
      </c>
      <c r="L11" s="215">
        <v>2009</v>
      </c>
      <c r="M11" s="218">
        <v>14</v>
      </c>
      <c r="N11" s="217">
        <v>48</v>
      </c>
      <c r="O11" s="243">
        <v>3</v>
      </c>
      <c r="P11" s="244" t="s">
        <v>90</v>
      </c>
      <c r="Q11" s="242">
        <v>0.0013194444444444443</v>
      </c>
      <c r="R11" s="215">
        <v>2011</v>
      </c>
      <c r="S11" s="218">
        <v>10</v>
      </c>
      <c r="T11" s="219">
        <v>19</v>
      </c>
      <c r="U11" s="243"/>
      <c r="V11" s="244"/>
      <c r="W11" s="242"/>
      <c r="X11" s="215"/>
      <c r="Y11" s="218"/>
      <c r="Z11" s="217"/>
      <c r="AA11" s="220">
        <f t="shared" si="0"/>
        <v>3</v>
      </c>
      <c r="AB11" s="221">
        <f t="shared" si="1"/>
        <v>0.0013194444444444443</v>
      </c>
      <c r="AC11" s="218">
        <f t="shared" si="2"/>
        <v>10</v>
      </c>
      <c r="AD11" s="219">
        <f t="shared" si="3"/>
        <v>19</v>
      </c>
    </row>
    <row r="12" spans="1:30" ht="12.75">
      <c r="A12" s="26">
        <v>6</v>
      </c>
      <c r="B12" s="143" t="s">
        <v>38</v>
      </c>
      <c r="C12" s="240">
        <v>1</v>
      </c>
      <c r="D12" s="241" t="s">
        <v>34</v>
      </c>
      <c r="E12" s="242">
        <v>0.001597222222222222</v>
      </c>
      <c r="F12" s="215">
        <v>2008</v>
      </c>
      <c r="G12" s="216">
        <v>14</v>
      </c>
      <c r="H12" s="217">
        <v>38</v>
      </c>
      <c r="I12" s="240">
        <v>2</v>
      </c>
      <c r="J12" s="222" t="s">
        <v>34</v>
      </c>
      <c r="K12" s="242">
        <v>0.0020833333333333333</v>
      </c>
      <c r="L12" s="215">
        <v>2009</v>
      </c>
      <c r="M12" s="218">
        <v>20</v>
      </c>
      <c r="N12" s="217">
        <v>65</v>
      </c>
      <c r="O12" s="243" t="s">
        <v>28</v>
      </c>
      <c r="P12" s="244" t="s">
        <v>90</v>
      </c>
      <c r="Q12" s="242">
        <v>0.0013657407407407405</v>
      </c>
      <c r="R12" s="215">
        <v>2011</v>
      </c>
      <c r="S12" s="218">
        <v>11</v>
      </c>
      <c r="T12" s="219">
        <v>20</v>
      </c>
      <c r="U12" s="243"/>
      <c r="V12" s="244"/>
      <c r="W12" s="242"/>
      <c r="X12" s="215"/>
      <c r="Y12" s="218"/>
      <c r="Z12" s="217"/>
      <c r="AA12" s="220">
        <f t="shared" si="0"/>
        <v>3</v>
      </c>
      <c r="AB12" s="221">
        <f t="shared" si="1"/>
        <v>0.0013657407407407405</v>
      </c>
      <c r="AC12" s="218">
        <f t="shared" si="2"/>
        <v>11</v>
      </c>
      <c r="AD12" s="219">
        <f t="shared" si="3"/>
        <v>20</v>
      </c>
    </row>
    <row r="13" spans="1:30" ht="12.75">
      <c r="A13" s="26">
        <v>7</v>
      </c>
      <c r="B13" s="143" t="s">
        <v>51</v>
      </c>
      <c r="C13" s="240">
        <v>1</v>
      </c>
      <c r="D13" s="241" t="s">
        <v>34</v>
      </c>
      <c r="E13" s="242">
        <v>0.0024189814814814816</v>
      </c>
      <c r="F13" s="215">
        <v>2008</v>
      </c>
      <c r="G13" s="216">
        <v>26</v>
      </c>
      <c r="H13" s="217">
        <v>75</v>
      </c>
      <c r="I13" s="240">
        <v>2</v>
      </c>
      <c r="J13" s="222" t="s">
        <v>34</v>
      </c>
      <c r="K13" s="242">
        <v>0.0015162037037037036</v>
      </c>
      <c r="L13" s="215">
        <v>2009</v>
      </c>
      <c r="M13" s="218">
        <v>9</v>
      </c>
      <c r="N13" s="217">
        <v>30</v>
      </c>
      <c r="O13" s="243" t="s">
        <v>20</v>
      </c>
      <c r="P13" s="244" t="s">
        <v>95</v>
      </c>
      <c r="Q13" s="242">
        <v>0.0015625</v>
      </c>
      <c r="R13" s="215">
        <v>2011</v>
      </c>
      <c r="S13" s="218">
        <v>14</v>
      </c>
      <c r="T13" s="219">
        <v>35</v>
      </c>
      <c r="U13" s="243"/>
      <c r="V13" s="244"/>
      <c r="W13" s="242"/>
      <c r="X13" s="215"/>
      <c r="Y13" s="218"/>
      <c r="Z13" s="217"/>
      <c r="AA13" s="220">
        <f t="shared" si="0"/>
        <v>3</v>
      </c>
      <c r="AB13" s="221">
        <f t="shared" si="1"/>
        <v>0.0015162037037037036</v>
      </c>
      <c r="AC13" s="218">
        <f t="shared" si="2"/>
        <v>9</v>
      </c>
      <c r="AD13" s="219">
        <f t="shared" si="3"/>
        <v>30</v>
      </c>
    </row>
    <row r="14" spans="1:30" ht="12.75">
      <c r="A14" s="26">
        <v>8</v>
      </c>
      <c r="B14" s="143" t="s">
        <v>61</v>
      </c>
      <c r="C14" s="240">
        <v>1</v>
      </c>
      <c r="D14" s="241" t="s">
        <v>34</v>
      </c>
      <c r="E14" s="242">
        <v>0.0037962962962962963</v>
      </c>
      <c r="F14" s="215">
        <v>2008</v>
      </c>
      <c r="G14" s="216">
        <v>36</v>
      </c>
      <c r="H14" s="217">
        <v>90</v>
      </c>
      <c r="I14" s="240">
        <v>2</v>
      </c>
      <c r="J14" s="222" t="s">
        <v>34</v>
      </c>
      <c r="K14" s="242">
        <v>0.0025810185185185185</v>
      </c>
      <c r="L14" s="215">
        <v>2009</v>
      </c>
      <c r="M14" s="218">
        <v>25</v>
      </c>
      <c r="N14" s="217">
        <v>76</v>
      </c>
      <c r="O14" s="243">
        <v>3</v>
      </c>
      <c r="P14" s="244" t="s">
        <v>89</v>
      </c>
      <c r="Q14" s="242">
        <v>0.0045138888888888885</v>
      </c>
      <c r="R14" s="215">
        <v>2011</v>
      </c>
      <c r="S14" s="218">
        <v>29</v>
      </c>
      <c r="T14" s="219">
        <v>98</v>
      </c>
      <c r="U14" s="243"/>
      <c r="V14" s="244"/>
      <c r="W14" s="242"/>
      <c r="X14" s="215"/>
      <c r="Y14" s="218"/>
      <c r="Z14" s="217"/>
      <c r="AA14" s="220">
        <f t="shared" si="0"/>
        <v>3</v>
      </c>
      <c r="AB14" s="221">
        <f t="shared" si="1"/>
        <v>0.0025810185185185185</v>
      </c>
      <c r="AC14" s="218">
        <f t="shared" si="2"/>
        <v>25</v>
      </c>
      <c r="AD14" s="219">
        <f t="shared" si="3"/>
        <v>76</v>
      </c>
    </row>
    <row r="15" spans="1:30" ht="12.75">
      <c r="A15" s="26">
        <v>9</v>
      </c>
      <c r="B15" s="143" t="s">
        <v>19</v>
      </c>
      <c r="C15" s="240" t="s">
        <v>20</v>
      </c>
      <c r="D15" s="241" t="s">
        <v>21</v>
      </c>
      <c r="E15" s="242">
        <v>0.0009953703703703704</v>
      </c>
      <c r="F15" s="215">
        <v>2008</v>
      </c>
      <c r="G15" s="216">
        <v>1</v>
      </c>
      <c r="H15" s="217">
        <v>4</v>
      </c>
      <c r="I15" s="220"/>
      <c r="J15" s="222"/>
      <c r="K15" s="218"/>
      <c r="L15" s="223"/>
      <c r="M15" s="218"/>
      <c r="N15" s="217"/>
      <c r="O15" s="243" t="s">
        <v>20</v>
      </c>
      <c r="P15" s="244" t="s">
        <v>89</v>
      </c>
      <c r="Q15" s="242">
        <v>0.0007523148148148147</v>
      </c>
      <c r="R15" s="215">
        <v>2011</v>
      </c>
      <c r="S15" s="218">
        <v>1</v>
      </c>
      <c r="T15" s="219">
        <v>1</v>
      </c>
      <c r="U15" s="243"/>
      <c r="V15" s="244"/>
      <c r="W15" s="242"/>
      <c r="X15" s="215"/>
      <c r="Y15" s="218"/>
      <c r="Z15" s="217"/>
      <c r="AA15" s="220">
        <f t="shared" si="0"/>
        <v>2</v>
      </c>
      <c r="AB15" s="221">
        <f t="shared" si="1"/>
        <v>0.0007523148148148147</v>
      </c>
      <c r="AC15" s="218">
        <f t="shared" si="2"/>
        <v>1</v>
      </c>
      <c r="AD15" s="219">
        <f t="shared" si="3"/>
        <v>1</v>
      </c>
    </row>
    <row r="16" spans="1:30" ht="12.75">
      <c r="A16" s="26">
        <v>10</v>
      </c>
      <c r="B16" s="143" t="s">
        <v>29</v>
      </c>
      <c r="C16" s="240">
        <v>2</v>
      </c>
      <c r="D16" s="241" t="s">
        <v>30</v>
      </c>
      <c r="E16" s="242">
        <v>0.001412037037037037</v>
      </c>
      <c r="F16" s="215">
        <v>2008</v>
      </c>
      <c r="G16" s="216">
        <v>7</v>
      </c>
      <c r="H16" s="217">
        <v>24</v>
      </c>
      <c r="I16" s="220"/>
      <c r="J16" s="222"/>
      <c r="K16" s="218"/>
      <c r="L16" s="223"/>
      <c r="M16" s="218"/>
      <c r="N16" s="217"/>
      <c r="O16" s="243" t="s">
        <v>28</v>
      </c>
      <c r="P16" s="244" t="s">
        <v>91</v>
      </c>
      <c r="Q16" s="242">
        <v>0.001099537037037037</v>
      </c>
      <c r="R16" s="215">
        <v>2011</v>
      </c>
      <c r="S16" s="218">
        <v>3</v>
      </c>
      <c r="T16" s="219">
        <v>7</v>
      </c>
      <c r="U16" s="243"/>
      <c r="V16" s="244"/>
      <c r="W16" s="242"/>
      <c r="X16" s="215"/>
      <c r="Y16" s="218"/>
      <c r="Z16" s="217"/>
      <c r="AA16" s="220">
        <f t="shared" si="0"/>
        <v>2</v>
      </c>
      <c r="AB16" s="221">
        <f t="shared" si="1"/>
        <v>0.001099537037037037</v>
      </c>
      <c r="AC16" s="218">
        <f t="shared" si="2"/>
        <v>3</v>
      </c>
      <c r="AD16" s="219">
        <f t="shared" si="3"/>
        <v>7</v>
      </c>
    </row>
    <row r="17" spans="1:30" ht="12.75">
      <c r="A17" s="26">
        <v>11</v>
      </c>
      <c r="B17" s="143" t="s">
        <v>24</v>
      </c>
      <c r="C17" s="240">
        <v>2</v>
      </c>
      <c r="D17" s="241" t="s">
        <v>23</v>
      </c>
      <c r="E17" s="242">
        <v>0.001099537037037037</v>
      </c>
      <c r="F17" s="215">
        <v>2008</v>
      </c>
      <c r="G17" s="216">
        <v>3</v>
      </c>
      <c r="H17" s="217">
        <v>7</v>
      </c>
      <c r="I17" s="245">
        <v>2</v>
      </c>
      <c r="J17" s="222" t="s">
        <v>46</v>
      </c>
      <c r="K17" s="242">
        <v>0.00125</v>
      </c>
      <c r="L17" s="215">
        <v>2009</v>
      </c>
      <c r="M17" s="218">
        <v>4</v>
      </c>
      <c r="N17" s="217">
        <v>14</v>
      </c>
      <c r="O17" s="220"/>
      <c r="P17" s="224"/>
      <c r="Q17" s="218"/>
      <c r="R17" s="223"/>
      <c r="S17" s="218"/>
      <c r="T17" s="219"/>
      <c r="U17" s="220"/>
      <c r="V17" s="224"/>
      <c r="W17" s="218"/>
      <c r="X17" s="223"/>
      <c r="Y17" s="218"/>
      <c r="Z17" s="217"/>
      <c r="AA17" s="220">
        <f t="shared" si="0"/>
        <v>2</v>
      </c>
      <c r="AB17" s="221">
        <f t="shared" si="1"/>
        <v>0.001099537037037037</v>
      </c>
      <c r="AC17" s="218">
        <f t="shared" si="2"/>
        <v>3</v>
      </c>
      <c r="AD17" s="219">
        <f t="shared" si="3"/>
        <v>7</v>
      </c>
    </row>
    <row r="18" spans="1:30" ht="12.75">
      <c r="A18" s="26">
        <v>12</v>
      </c>
      <c r="B18" s="143" t="s">
        <v>26</v>
      </c>
      <c r="C18" s="240">
        <v>2</v>
      </c>
      <c r="D18" s="241" t="s">
        <v>23</v>
      </c>
      <c r="E18" s="242">
        <v>0.001296296296296296</v>
      </c>
      <c r="F18" s="215">
        <v>2008</v>
      </c>
      <c r="G18" s="216">
        <v>5</v>
      </c>
      <c r="H18" s="217">
        <v>17</v>
      </c>
      <c r="I18" s="240">
        <v>3</v>
      </c>
      <c r="J18" s="222" t="s">
        <v>21</v>
      </c>
      <c r="K18" s="242">
        <v>0.0012037037037037038</v>
      </c>
      <c r="L18" s="215">
        <v>2009</v>
      </c>
      <c r="M18" s="218">
        <v>3</v>
      </c>
      <c r="N18" s="217">
        <v>12</v>
      </c>
      <c r="O18" s="220"/>
      <c r="P18" s="224"/>
      <c r="Q18" s="218"/>
      <c r="R18" s="223"/>
      <c r="S18" s="218"/>
      <c r="T18" s="219"/>
      <c r="U18" s="220"/>
      <c r="V18" s="224"/>
      <c r="W18" s="218"/>
      <c r="X18" s="223"/>
      <c r="Y18" s="218"/>
      <c r="Z18" s="217"/>
      <c r="AA18" s="220">
        <f t="shared" si="0"/>
        <v>2</v>
      </c>
      <c r="AB18" s="221">
        <f t="shared" si="1"/>
        <v>0.0012037037037037038</v>
      </c>
      <c r="AC18" s="218">
        <f t="shared" si="2"/>
        <v>3</v>
      </c>
      <c r="AD18" s="219">
        <f t="shared" si="3"/>
        <v>12</v>
      </c>
    </row>
    <row r="19" spans="1:30" ht="12.75">
      <c r="A19" s="26">
        <v>13</v>
      </c>
      <c r="B19" s="144" t="s">
        <v>76</v>
      </c>
      <c r="C19" s="151"/>
      <c r="D19" s="152"/>
      <c r="E19" s="218"/>
      <c r="F19" s="215"/>
      <c r="G19" s="216"/>
      <c r="H19" s="217"/>
      <c r="I19" s="240" t="s">
        <v>28</v>
      </c>
      <c r="J19" s="222"/>
      <c r="K19" s="242">
        <v>0.0016782407407407406</v>
      </c>
      <c r="L19" s="215">
        <v>2009</v>
      </c>
      <c r="M19" s="218">
        <v>12</v>
      </c>
      <c r="N19" s="217">
        <v>44</v>
      </c>
      <c r="O19" s="243" t="s">
        <v>28</v>
      </c>
      <c r="P19" s="244" t="s">
        <v>90</v>
      </c>
      <c r="Q19" s="242">
        <v>0.0012037037037037038</v>
      </c>
      <c r="R19" s="215">
        <v>2011</v>
      </c>
      <c r="S19" s="218">
        <v>7</v>
      </c>
      <c r="T19" s="219">
        <v>12</v>
      </c>
      <c r="U19" s="243"/>
      <c r="V19" s="244"/>
      <c r="W19" s="242"/>
      <c r="X19" s="215"/>
      <c r="Y19" s="218"/>
      <c r="Z19" s="217"/>
      <c r="AA19" s="220">
        <f t="shared" si="0"/>
        <v>2</v>
      </c>
      <c r="AB19" s="221">
        <f t="shared" si="1"/>
        <v>0.0012037037037037038</v>
      </c>
      <c r="AC19" s="218">
        <f t="shared" si="2"/>
        <v>7</v>
      </c>
      <c r="AD19" s="219">
        <f t="shared" si="3"/>
        <v>12</v>
      </c>
    </row>
    <row r="20" spans="1:30" ht="12.75">
      <c r="A20" s="26">
        <v>14</v>
      </c>
      <c r="B20" s="144" t="s">
        <v>80</v>
      </c>
      <c r="C20" s="151"/>
      <c r="D20" s="152"/>
      <c r="E20" s="218"/>
      <c r="F20" s="215"/>
      <c r="G20" s="216"/>
      <c r="H20" s="217"/>
      <c r="I20" s="240">
        <v>1</v>
      </c>
      <c r="J20" s="222" t="s">
        <v>79</v>
      </c>
      <c r="K20" s="242">
        <v>0.002407407407407407</v>
      </c>
      <c r="L20" s="215">
        <v>2009</v>
      </c>
      <c r="M20" s="218">
        <v>24</v>
      </c>
      <c r="N20" s="217">
        <v>73</v>
      </c>
      <c r="O20" s="243" t="s">
        <v>28</v>
      </c>
      <c r="P20" s="244" t="s">
        <v>90</v>
      </c>
      <c r="Q20" s="242">
        <v>0.0012731481481481483</v>
      </c>
      <c r="R20" s="215">
        <v>2011</v>
      </c>
      <c r="S20" s="218">
        <v>8</v>
      </c>
      <c r="T20" s="219">
        <v>16</v>
      </c>
      <c r="U20" s="243"/>
      <c r="V20" s="244"/>
      <c r="W20" s="242"/>
      <c r="X20" s="215"/>
      <c r="Y20" s="218"/>
      <c r="Z20" s="217"/>
      <c r="AA20" s="220">
        <f t="shared" si="0"/>
        <v>2</v>
      </c>
      <c r="AB20" s="221">
        <f t="shared" si="1"/>
        <v>0.0012731481481481483</v>
      </c>
      <c r="AC20" s="218">
        <f t="shared" si="2"/>
        <v>8</v>
      </c>
      <c r="AD20" s="219">
        <f t="shared" si="3"/>
        <v>16</v>
      </c>
    </row>
    <row r="21" spans="1:30" ht="12.75">
      <c r="A21" s="26">
        <v>15</v>
      </c>
      <c r="B21" s="143" t="s">
        <v>52</v>
      </c>
      <c r="C21" s="240">
        <v>2</v>
      </c>
      <c r="D21" s="241" t="s">
        <v>23</v>
      </c>
      <c r="E21" s="242">
        <v>0.0028240740740740743</v>
      </c>
      <c r="F21" s="215">
        <v>2008</v>
      </c>
      <c r="G21" s="216">
        <v>27</v>
      </c>
      <c r="H21" s="217">
        <v>78</v>
      </c>
      <c r="I21" s="245">
        <v>2</v>
      </c>
      <c r="J21" s="222" t="s">
        <v>34</v>
      </c>
      <c r="K21" s="242">
        <v>0.001400462962962963</v>
      </c>
      <c r="L21" s="215">
        <v>2009</v>
      </c>
      <c r="M21" s="218">
        <v>6</v>
      </c>
      <c r="N21" s="217">
        <v>23</v>
      </c>
      <c r="O21" s="220"/>
      <c r="P21" s="224"/>
      <c r="Q21" s="218"/>
      <c r="R21" s="223"/>
      <c r="S21" s="218"/>
      <c r="T21" s="219"/>
      <c r="U21" s="220"/>
      <c r="V21" s="224"/>
      <c r="W21" s="218"/>
      <c r="X21" s="223"/>
      <c r="Y21" s="218"/>
      <c r="Z21" s="217"/>
      <c r="AA21" s="220">
        <f t="shared" si="0"/>
        <v>2</v>
      </c>
      <c r="AB21" s="221">
        <f t="shared" si="1"/>
        <v>0.001400462962962963</v>
      </c>
      <c r="AC21" s="218">
        <f t="shared" si="2"/>
        <v>6</v>
      </c>
      <c r="AD21" s="219">
        <f t="shared" si="3"/>
        <v>23</v>
      </c>
    </row>
    <row r="22" spans="1:30" ht="12.75">
      <c r="A22" s="26">
        <v>16</v>
      </c>
      <c r="B22" s="143" t="s">
        <v>44</v>
      </c>
      <c r="C22" s="240" t="s">
        <v>28</v>
      </c>
      <c r="D22" s="241">
        <v>0</v>
      </c>
      <c r="E22" s="242">
        <v>0.002060185185185185</v>
      </c>
      <c r="F22" s="215">
        <v>2008</v>
      </c>
      <c r="G22" s="216">
        <v>20</v>
      </c>
      <c r="H22" s="217">
        <v>63</v>
      </c>
      <c r="I22" s="245">
        <v>3</v>
      </c>
      <c r="J22" s="222" t="s">
        <v>21</v>
      </c>
      <c r="K22" s="242">
        <v>0.0014583333333333332</v>
      </c>
      <c r="L22" s="215">
        <v>2009</v>
      </c>
      <c r="M22" s="218">
        <v>7</v>
      </c>
      <c r="N22" s="217">
        <v>27</v>
      </c>
      <c r="O22" s="220"/>
      <c r="P22" s="224"/>
      <c r="Q22" s="218"/>
      <c r="R22" s="223"/>
      <c r="S22" s="218"/>
      <c r="T22" s="219"/>
      <c r="U22" s="220"/>
      <c r="V22" s="224"/>
      <c r="W22" s="218"/>
      <c r="X22" s="223"/>
      <c r="Y22" s="218"/>
      <c r="Z22" s="217"/>
      <c r="AA22" s="220">
        <f t="shared" si="0"/>
        <v>2</v>
      </c>
      <c r="AB22" s="221">
        <f t="shared" si="1"/>
        <v>0.0014583333333333332</v>
      </c>
      <c r="AC22" s="218">
        <f t="shared" si="2"/>
        <v>7</v>
      </c>
      <c r="AD22" s="219">
        <f t="shared" si="3"/>
        <v>27</v>
      </c>
    </row>
    <row r="23" spans="1:30" ht="12.75">
      <c r="A23" s="26">
        <v>17</v>
      </c>
      <c r="B23" s="143" t="s">
        <v>43</v>
      </c>
      <c r="C23" s="240">
        <v>2</v>
      </c>
      <c r="D23" s="241" t="s">
        <v>30</v>
      </c>
      <c r="E23" s="242">
        <v>0.002037037037037037</v>
      </c>
      <c r="F23" s="215">
        <v>2008</v>
      </c>
      <c r="G23" s="216">
        <v>19</v>
      </c>
      <c r="H23" s="217">
        <v>62</v>
      </c>
      <c r="I23" s="240">
        <v>3</v>
      </c>
      <c r="J23" s="222" t="s">
        <v>75</v>
      </c>
      <c r="K23" s="242">
        <v>0.0015046296296296294</v>
      </c>
      <c r="L23" s="215">
        <v>2009</v>
      </c>
      <c r="M23" s="218">
        <v>8</v>
      </c>
      <c r="N23" s="217">
        <v>29</v>
      </c>
      <c r="O23" s="220"/>
      <c r="P23" s="224"/>
      <c r="Q23" s="218"/>
      <c r="R23" s="223"/>
      <c r="S23" s="218"/>
      <c r="T23" s="219"/>
      <c r="U23" s="220"/>
      <c r="V23" s="224"/>
      <c r="W23" s="218"/>
      <c r="X23" s="223"/>
      <c r="Y23" s="218"/>
      <c r="Z23" s="217"/>
      <c r="AA23" s="220">
        <f t="shared" si="0"/>
        <v>2</v>
      </c>
      <c r="AB23" s="221">
        <f t="shared" si="1"/>
        <v>0.0015046296296296294</v>
      </c>
      <c r="AC23" s="218">
        <f t="shared" si="2"/>
        <v>8</v>
      </c>
      <c r="AD23" s="219">
        <f t="shared" si="3"/>
        <v>29</v>
      </c>
    </row>
    <row r="24" spans="1:30" ht="12.75">
      <c r="A24" s="26">
        <v>18</v>
      </c>
      <c r="B24" s="143" t="s">
        <v>40</v>
      </c>
      <c r="C24" s="240">
        <v>2</v>
      </c>
      <c r="D24" s="241" t="s">
        <v>21</v>
      </c>
      <c r="E24" s="242">
        <v>0.0016782407407407406</v>
      </c>
      <c r="F24" s="215">
        <v>2008</v>
      </c>
      <c r="G24" s="216">
        <v>16</v>
      </c>
      <c r="H24" s="217">
        <v>44</v>
      </c>
      <c r="I24" s="240">
        <v>3</v>
      </c>
      <c r="J24" s="222" t="s">
        <v>21</v>
      </c>
      <c r="K24" s="242">
        <v>0.0015162037037037036</v>
      </c>
      <c r="L24" s="215">
        <v>2009</v>
      </c>
      <c r="M24" s="218">
        <v>10</v>
      </c>
      <c r="N24" s="217">
        <v>30</v>
      </c>
      <c r="O24" s="220"/>
      <c r="P24" s="224"/>
      <c r="Q24" s="218"/>
      <c r="R24" s="223"/>
      <c r="S24" s="218"/>
      <c r="T24" s="219"/>
      <c r="U24" s="220"/>
      <c r="V24" s="224"/>
      <c r="W24" s="218"/>
      <c r="X24" s="223"/>
      <c r="Y24" s="218"/>
      <c r="Z24" s="217"/>
      <c r="AA24" s="220">
        <f t="shared" si="0"/>
        <v>2</v>
      </c>
      <c r="AB24" s="221">
        <f t="shared" si="1"/>
        <v>0.0015162037037037036</v>
      </c>
      <c r="AC24" s="218">
        <f t="shared" si="2"/>
        <v>10</v>
      </c>
      <c r="AD24" s="219">
        <f t="shared" si="3"/>
        <v>30</v>
      </c>
    </row>
    <row r="25" spans="1:30" ht="12.75">
      <c r="A25" s="26">
        <v>19</v>
      </c>
      <c r="B25" s="143" t="s">
        <v>45</v>
      </c>
      <c r="C25" s="240" t="s">
        <v>20</v>
      </c>
      <c r="D25" s="241" t="s">
        <v>46</v>
      </c>
      <c r="E25" s="242">
        <v>0.0020601851851851853</v>
      </c>
      <c r="F25" s="215">
        <v>2008</v>
      </c>
      <c r="G25" s="216">
        <v>20</v>
      </c>
      <c r="H25" s="217">
        <v>64</v>
      </c>
      <c r="I25" s="220"/>
      <c r="J25" s="222"/>
      <c r="K25" s="218"/>
      <c r="L25" s="223"/>
      <c r="M25" s="218"/>
      <c r="N25" s="217"/>
      <c r="O25" s="243" t="s">
        <v>28</v>
      </c>
      <c r="P25" s="244" t="s">
        <v>30</v>
      </c>
      <c r="Q25" s="242">
        <v>0.0015393518518518519</v>
      </c>
      <c r="R25" s="215">
        <v>2011</v>
      </c>
      <c r="S25" s="218">
        <v>13</v>
      </c>
      <c r="T25" s="219">
        <v>33</v>
      </c>
      <c r="U25" s="243"/>
      <c r="V25" s="244"/>
      <c r="W25" s="242"/>
      <c r="X25" s="215"/>
      <c r="Y25" s="218"/>
      <c r="Z25" s="217"/>
      <c r="AA25" s="220">
        <f t="shared" si="0"/>
        <v>2</v>
      </c>
      <c r="AB25" s="221">
        <f t="shared" si="1"/>
        <v>0.0015393518518518519</v>
      </c>
      <c r="AC25" s="218">
        <f t="shared" si="2"/>
        <v>13</v>
      </c>
      <c r="AD25" s="219">
        <f t="shared" si="3"/>
        <v>33</v>
      </c>
    </row>
    <row r="26" spans="1:30" ht="12.75">
      <c r="A26" s="26">
        <v>20</v>
      </c>
      <c r="B26" s="143" t="s">
        <v>36</v>
      </c>
      <c r="C26" s="240">
        <v>2</v>
      </c>
      <c r="D26" s="241" t="s">
        <v>23</v>
      </c>
      <c r="E26" s="242">
        <v>0.0015625</v>
      </c>
      <c r="F26" s="215">
        <v>2008</v>
      </c>
      <c r="G26" s="216">
        <v>12</v>
      </c>
      <c r="H26" s="217">
        <v>35</v>
      </c>
      <c r="I26" s="240">
        <v>3</v>
      </c>
      <c r="J26" s="222" t="s">
        <v>75</v>
      </c>
      <c r="K26" s="242">
        <v>0.0017708333333333332</v>
      </c>
      <c r="L26" s="215">
        <v>2009</v>
      </c>
      <c r="M26" s="218">
        <v>16</v>
      </c>
      <c r="N26" s="217">
        <v>51</v>
      </c>
      <c r="O26" s="220"/>
      <c r="P26" s="224"/>
      <c r="Q26" s="218"/>
      <c r="R26" s="223"/>
      <c r="S26" s="218"/>
      <c r="T26" s="219"/>
      <c r="U26" s="220"/>
      <c r="V26" s="224"/>
      <c r="W26" s="218"/>
      <c r="X26" s="223"/>
      <c r="Y26" s="218"/>
      <c r="Z26" s="217"/>
      <c r="AA26" s="220">
        <f t="shared" si="0"/>
        <v>2</v>
      </c>
      <c r="AB26" s="221">
        <f t="shared" si="1"/>
        <v>0.0015625</v>
      </c>
      <c r="AC26" s="218">
        <f t="shared" si="2"/>
        <v>12</v>
      </c>
      <c r="AD26" s="219">
        <f t="shared" si="3"/>
        <v>35</v>
      </c>
    </row>
    <row r="27" spans="1:30" ht="12.75">
      <c r="A27" s="26">
        <v>21</v>
      </c>
      <c r="B27" s="143" t="s">
        <v>39</v>
      </c>
      <c r="C27" s="240" t="s">
        <v>28</v>
      </c>
      <c r="D27" s="241">
        <v>0</v>
      </c>
      <c r="E27" s="242">
        <v>0.0016319444444444443</v>
      </c>
      <c r="F27" s="215">
        <v>2008</v>
      </c>
      <c r="G27" s="216">
        <v>15</v>
      </c>
      <c r="H27" s="217">
        <v>40</v>
      </c>
      <c r="I27" s="240">
        <v>3</v>
      </c>
      <c r="J27" s="222" t="s">
        <v>21</v>
      </c>
      <c r="K27" s="242">
        <v>0.0019328703703703706</v>
      </c>
      <c r="L27" s="215">
        <v>2009</v>
      </c>
      <c r="M27" s="218">
        <v>18</v>
      </c>
      <c r="N27" s="217">
        <v>58</v>
      </c>
      <c r="O27" s="220"/>
      <c r="P27" s="224"/>
      <c r="Q27" s="218"/>
      <c r="R27" s="223"/>
      <c r="S27" s="218"/>
      <c r="T27" s="219"/>
      <c r="U27" s="220"/>
      <c r="V27" s="224"/>
      <c r="W27" s="218"/>
      <c r="X27" s="223"/>
      <c r="Y27" s="218"/>
      <c r="Z27" s="217"/>
      <c r="AA27" s="220">
        <f t="shared" si="0"/>
        <v>2</v>
      </c>
      <c r="AB27" s="221">
        <f t="shared" si="1"/>
        <v>0.0016319444444444443</v>
      </c>
      <c r="AC27" s="218">
        <f t="shared" si="2"/>
        <v>15</v>
      </c>
      <c r="AD27" s="219">
        <f t="shared" si="3"/>
        <v>40</v>
      </c>
    </row>
    <row r="28" spans="1:30" ht="12.75">
      <c r="A28" s="26">
        <v>22</v>
      </c>
      <c r="B28" s="143" t="s">
        <v>69</v>
      </c>
      <c r="C28" s="240">
        <v>2</v>
      </c>
      <c r="D28" s="241" t="s">
        <v>23</v>
      </c>
      <c r="E28" s="242">
        <v>0.007407407407407408</v>
      </c>
      <c r="F28" s="215">
        <v>2008</v>
      </c>
      <c r="G28" s="216">
        <v>44</v>
      </c>
      <c r="H28" s="217">
        <v>104</v>
      </c>
      <c r="I28" s="240">
        <v>3</v>
      </c>
      <c r="J28" s="222" t="s">
        <v>21</v>
      </c>
      <c r="K28" s="242">
        <v>0.0016666666666666668</v>
      </c>
      <c r="L28" s="215">
        <v>2009</v>
      </c>
      <c r="M28" s="218">
        <v>11</v>
      </c>
      <c r="N28" s="217">
        <v>42</v>
      </c>
      <c r="O28" s="220"/>
      <c r="P28" s="224"/>
      <c r="Q28" s="218"/>
      <c r="R28" s="223"/>
      <c r="S28" s="218"/>
      <c r="T28" s="219"/>
      <c r="U28" s="220"/>
      <c r="V28" s="224"/>
      <c r="W28" s="218"/>
      <c r="X28" s="223"/>
      <c r="Y28" s="218"/>
      <c r="Z28" s="217"/>
      <c r="AA28" s="220">
        <f t="shared" si="0"/>
        <v>2</v>
      </c>
      <c r="AB28" s="221">
        <f t="shared" si="1"/>
        <v>0.0016666666666666668</v>
      </c>
      <c r="AC28" s="218">
        <f t="shared" si="2"/>
        <v>11</v>
      </c>
      <c r="AD28" s="219">
        <f t="shared" si="3"/>
        <v>42</v>
      </c>
    </row>
    <row r="29" spans="1:30" ht="12.75">
      <c r="A29" s="26">
        <v>23</v>
      </c>
      <c r="B29" s="143" t="s">
        <v>56</v>
      </c>
      <c r="C29" s="240">
        <v>1</v>
      </c>
      <c r="D29" s="241" t="s">
        <v>34</v>
      </c>
      <c r="E29" s="242">
        <v>0.0030092592592592593</v>
      </c>
      <c r="F29" s="215">
        <v>2008</v>
      </c>
      <c r="G29" s="216">
        <v>31</v>
      </c>
      <c r="H29" s="217">
        <v>83</v>
      </c>
      <c r="I29" s="240">
        <v>2</v>
      </c>
      <c r="J29" s="222" t="s">
        <v>46</v>
      </c>
      <c r="K29" s="242">
        <v>0.0017592592592592592</v>
      </c>
      <c r="L29" s="215">
        <v>2009</v>
      </c>
      <c r="M29" s="218">
        <v>15</v>
      </c>
      <c r="N29" s="217">
        <v>50</v>
      </c>
      <c r="O29" s="220"/>
      <c r="P29" s="224"/>
      <c r="Q29" s="218"/>
      <c r="R29" s="223"/>
      <c r="S29" s="218"/>
      <c r="T29" s="219"/>
      <c r="U29" s="220"/>
      <c r="V29" s="224"/>
      <c r="W29" s="218"/>
      <c r="X29" s="223"/>
      <c r="Y29" s="218"/>
      <c r="Z29" s="217"/>
      <c r="AA29" s="220">
        <f t="shared" si="0"/>
        <v>2</v>
      </c>
      <c r="AB29" s="221">
        <f t="shared" si="1"/>
        <v>0.0017592592592592592</v>
      </c>
      <c r="AC29" s="218">
        <f t="shared" si="2"/>
        <v>15</v>
      </c>
      <c r="AD29" s="219">
        <f t="shared" si="3"/>
        <v>50</v>
      </c>
    </row>
    <row r="30" spans="1:30" ht="12.75">
      <c r="A30" s="26">
        <v>24</v>
      </c>
      <c r="B30" s="144" t="s">
        <v>78</v>
      </c>
      <c r="C30" s="151"/>
      <c r="D30" s="152"/>
      <c r="E30" s="218"/>
      <c r="F30" s="215"/>
      <c r="G30" s="216"/>
      <c r="H30" s="217"/>
      <c r="I30" s="240">
        <v>1</v>
      </c>
      <c r="J30" s="222" t="s">
        <v>79</v>
      </c>
      <c r="K30" s="242">
        <v>0.0023263888888888887</v>
      </c>
      <c r="L30" s="215">
        <v>2009</v>
      </c>
      <c r="M30" s="218">
        <v>23</v>
      </c>
      <c r="N30" s="217">
        <v>71</v>
      </c>
      <c r="O30" s="243">
        <v>3</v>
      </c>
      <c r="P30" s="244" t="s">
        <v>95</v>
      </c>
      <c r="Q30" s="242">
        <v>0.0018287037037037035</v>
      </c>
      <c r="R30" s="215">
        <v>2011</v>
      </c>
      <c r="S30" s="218">
        <v>20</v>
      </c>
      <c r="T30" s="219">
        <v>53</v>
      </c>
      <c r="U30" s="243"/>
      <c r="V30" s="244"/>
      <c r="W30" s="242"/>
      <c r="X30" s="215"/>
      <c r="Y30" s="218"/>
      <c r="Z30" s="217"/>
      <c r="AA30" s="220">
        <f t="shared" si="0"/>
        <v>2</v>
      </c>
      <c r="AB30" s="221">
        <f t="shared" si="1"/>
        <v>0.0018287037037037035</v>
      </c>
      <c r="AC30" s="218">
        <f t="shared" si="2"/>
        <v>20</v>
      </c>
      <c r="AD30" s="219">
        <f t="shared" si="3"/>
        <v>53</v>
      </c>
    </row>
    <row r="31" spans="1:30" ht="12.75">
      <c r="A31" s="26">
        <v>25</v>
      </c>
      <c r="B31" s="143" t="s">
        <v>50</v>
      </c>
      <c r="C31" s="240">
        <v>2</v>
      </c>
      <c r="D31" s="241" t="s">
        <v>30</v>
      </c>
      <c r="E31" s="242">
        <v>0.002407407407407407</v>
      </c>
      <c r="F31" s="215">
        <v>2008</v>
      </c>
      <c r="G31" s="216">
        <v>25</v>
      </c>
      <c r="H31" s="217">
        <v>73</v>
      </c>
      <c r="I31" s="240">
        <v>3</v>
      </c>
      <c r="J31" s="222" t="s">
        <v>21</v>
      </c>
      <c r="K31" s="242">
        <v>0.001886574074074074</v>
      </c>
      <c r="L31" s="215">
        <v>2009</v>
      </c>
      <c r="M31" s="218">
        <v>17</v>
      </c>
      <c r="N31" s="217">
        <v>56</v>
      </c>
      <c r="O31" s="220"/>
      <c r="P31" s="224"/>
      <c r="Q31" s="218"/>
      <c r="R31" s="223"/>
      <c r="S31" s="218"/>
      <c r="T31" s="219"/>
      <c r="U31" s="220"/>
      <c r="V31" s="224"/>
      <c r="W31" s="218"/>
      <c r="X31" s="223"/>
      <c r="Y31" s="218"/>
      <c r="Z31" s="217"/>
      <c r="AA31" s="220">
        <f t="shared" si="0"/>
        <v>2</v>
      </c>
      <c r="AB31" s="221">
        <f t="shared" si="1"/>
        <v>0.001886574074074074</v>
      </c>
      <c r="AC31" s="218">
        <f t="shared" si="2"/>
        <v>17</v>
      </c>
      <c r="AD31" s="219">
        <f t="shared" si="3"/>
        <v>56</v>
      </c>
    </row>
    <row r="32" spans="1:30" ht="12.75">
      <c r="A32" s="26">
        <v>26</v>
      </c>
      <c r="B32" s="146" t="s">
        <v>54</v>
      </c>
      <c r="C32" s="240">
        <v>2</v>
      </c>
      <c r="D32" s="241" t="s">
        <v>21</v>
      </c>
      <c r="E32" s="242">
        <v>0.00287037037037037</v>
      </c>
      <c r="F32" s="215">
        <v>2008</v>
      </c>
      <c r="G32" s="216">
        <v>29</v>
      </c>
      <c r="H32" s="217">
        <v>80</v>
      </c>
      <c r="I32" s="240">
        <v>3</v>
      </c>
      <c r="J32" s="222" t="s">
        <v>21</v>
      </c>
      <c r="K32" s="242">
        <v>0.0022685185185185187</v>
      </c>
      <c r="L32" s="215">
        <v>2009</v>
      </c>
      <c r="M32" s="218">
        <v>22</v>
      </c>
      <c r="N32" s="217">
        <v>70</v>
      </c>
      <c r="O32" s="220"/>
      <c r="P32" s="224"/>
      <c r="Q32" s="218"/>
      <c r="R32" s="223"/>
      <c r="S32" s="218"/>
      <c r="T32" s="219"/>
      <c r="U32" s="220"/>
      <c r="V32" s="224"/>
      <c r="W32" s="218"/>
      <c r="X32" s="223"/>
      <c r="Y32" s="218"/>
      <c r="Z32" s="217"/>
      <c r="AA32" s="220">
        <f t="shared" si="0"/>
        <v>2</v>
      </c>
      <c r="AB32" s="221">
        <f t="shared" si="1"/>
        <v>0.0022685185185185187</v>
      </c>
      <c r="AC32" s="218">
        <f t="shared" si="2"/>
        <v>22</v>
      </c>
      <c r="AD32" s="219">
        <f t="shared" si="3"/>
        <v>70</v>
      </c>
    </row>
    <row r="33" spans="1:30" ht="12.75">
      <c r="A33" s="26">
        <v>27</v>
      </c>
      <c r="B33" s="147" t="s">
        <v>60</v>
      </c>
      <c r="C33" s="240">
        <v>2</v>
      </c>
      <c r="D33" s="241" t="s">
        <v>30</v>
      </c>
      <c r="E33" s="242">
        <v>0.003483796296296296</v>
      </c>
      <c r="F33" s="215">
        <v>2008</v>
      </c>
      <c r="G33" s="216">
        <v>35</v>
      </c>
      <c r="H33" s="217">
        <v>89</v>
      </c>
      <c r="I33" s="240">
        <v>3</v>
      </c>
      <c r="J33" s="222" t="s">
        <v>75</v>
      </c>
      <c r="K33" s="242">
        <v>0.0038657407407407403</v>
      </c>
      <c r="L33" s="215">
        <v>2009</v>
      </c>
      <c r="M33" s="218">
        <v>27</v>
      </c>
      <c r="N33" s="217">
        <v>93</v>
      </c>
      <c r="O33" s="220"/>
      <c r="P33" s="224"/>
      <c r="Q33" s="218"/>
      <c r="R33" s="223"/>
      <c r="S33" s="218"/>
      <c r="T33" s="219"/>
      <c r="U33" s="220"/>
      <c r="V33" s="224"/>
      <c r="W33" s="218"/>
      <c r="X33" s="223"/>
      <c r="Y33" s="218"/>
      <c r="Z33" s="217"/>
      <c r="AA33" s="220">
        <f t="shared" si="0"/>
        <v>2</v>
      </c>
      <c r="AB33" s="221">
        <f t="shared" si="1"/>
        <v>0.003483796296296296</v>
      </c>
      <c r="AC33" s="218">
        <f t="shared" si="2"/>
        <v>27</v>
      </c>
      <c r="AD33" s="219">
        <f t="shared" si="3"/>
        <v>89</v>
      </c>
    </row>
    <row r="34" spans="1:30" ht="12.75">
      <c r="A34" s="26">
        <v>28</v>
      </c>
      <c r="B34" s="147" t="s">
        <v>22</v>
      </c>
      <c r="C34" s="240">
        <v>2</v>
      </c>
      <c r="D34" s="241" t="s">
        <v>23</v>
      </c>
      <c r="E34" s="242">
        <v>0.0010300925925925926</v>
      </c>
      <c r="F34" s="215">
        <v>2008</v>
      </c>
      <c r="G34" s="216">
        <v>2</v>
      </c>
      <c r="H34" s="217">
        <v>6</v>
      </c>
      <c r="I34" s="220"/>
      <c r="J34" s="222"/>
      <c r="K34" s="218"/>
      <c r="L34" s="223"/>
      <c r="M34" s="218"/>
      <c r="N34" s="217"/>
      <c r="O34" s="220"/>
      <c r="P34" s="224"/>
      <c r="Q34" s="218"/>
      <c r="R34" s="223"/>
      <c r="S34" s="218"/>
      <c r="T34" s="219"/>
      <c r="U34" s="220"/>
      <c r="V34" s="224"/>
      <c r="W34" s="218"/>
      <c r="X34" s="223"/>
      <c r="Y34" s="218"/>
      <c r="Z34" s="217"/>
      <c r="AA34" s="220">
        <f t="shared" si="0"/>
        <v>1</v>
      </c>
      <c r="AB34" s="221">
        <f t="shared" si="1"/>
        <v>0.0010300925925925926</v>
      </c>
      <c r="AC34" s="218">
        <f t="shared" si="2"/>
        <v>2</v>
      </c>
      <c r="AD34" s="219">
        <f t="shared" si="3"/>
        <v>6</v>
      </c>
    </row>
    <row r="35" spans="1:30" ht="12.75">
      <c r="A35" s="26">
        <v>29</v>
      </c>
      <c r="B35" s="149" t="s">
        <v>92</v>
      </c>
      <c r="C35" s="151"/>
      <c r="D35" s="152"/>
      <c r="E35" s="218"/>
      <c r="F35" s="215"/>
      <c r="G35" s="216"/>
      <c r="H35" s="217"/>
      <c r="I35" s="220"/>
      <c r="J35" s="222"/>
      <c r="K35" s="218"/>
      <c r="L35" s="223"/>
      <c r="M35" s="218"/>
      <c r="N35" s="217"/>
      <c r="O35" s="243" t="s">
        <v>20</v>
      </c>
      <c r="P35" s="244" t="s">
        <v>93</v>
      </c>
      <c r="Q35" s="242">
        <v>0.0011342592592592591</v>
      </c>
      <c r="R35" s="215">
        <v>2011</v>
      </c>
      <c r="S35" s="218">
        <v>5</v>
      </c>
      <c r="T35" s="219">
        <v>10</v>
      </c>
      <c r="U35" s="243"/>
      <c r="V35" s="244"/>
      <c r="W35" s="242"/>
      <c r="X35" s="215"/>
      <c r="Y35" s="218"/>
      <c r="Z35" s="217"/>
      <c r="AA35" s="220">
        <f t="shared" si="0"/>
        <v>1</v>
      </c>
      <c r="AB35" s="221">
        <f t="shared" si="1"/>
        <v>0.0011342592592592591</v>
      </c>
      <c r="AC35" s="218">
        <f t="shared" si="2"/>
        <v>5</v>
      </c>
      <c r="AD35" s="219">
        <f t="shared" si="3"/>
        <v>10</v>
      </c>
    </row>
    <row r="36" spans="1:30" ht="12.75">
      <c r="A36" s="26">
        <v>30</v>
      </c>
      <c r="B36" s="147" t="s">
        <v>25</v>
      </c>
      <c r="C36" s="240">
        <v>2</v>
      </c>
      <c r="D36" s="241" t="s">
        <v>21</v>
      </c>
      <c r="E36" s="242">
        <v>0.001261574074074074</v>
      </c>
      <c r="F36" s="215">
        <v>2008</v>
      </c>
      <c r="G36" s="216">
        <v>4</v>
      </c>
      <c r="H36" s="217">
        <v>15</v>
      </c>
      <c r="I36" s="220"/>
      <c r="J36" s="222"/>
      <c r="K36" s="218"/>
      <c r="L36" s="223"/>
      <c r="M36" s="218"/>
      <c r="N36" s="217"/>
      <c r="O36" s="220"/>
      <c r="P36" s="224"/>
      <c r="Q36" s="218"/>
      <c r="R36" s="223"/>
      <c r="S36" s="218"/>
      <c r="T36" s="219"/>
      <c r="U36" s="220"/>
      <c r="V36" s="224"/>
      <c r="W36" s="218"/>
      <c r="X36" s="223"/>
      <c r="Y36" s="218"/>
      <c r="Z36" s="217"/>
      <c r="AA36" s="220">
        <f t="shared" si="0"/>
        <v>1</v>
      </c>
      <c r="AB36" s="221">
        <f t="shared" si="1"/>
        <v>0.001261574074074074</v>
      </c>
      <c r="AC36" s="218">
        <f t="shared" si="2"/>
        <v>4</v>
      </c>
      <c r="AD36" s="219">
        <f t="shared" si="3"/>
        <v>15</v>
      </c>
    </row>
    <row r="37" spans="1:30" ht="12.75">
      <c r="A37" s="26">
        <v>31</v>
      </c>
      <c r="B37" s="149" t="s">
        <v>94</v>
      </c>
      <c r="C37" s="151"/>
      <c r="D37" s="152"/>
      <c r="E37" s="218"/>
      <c r="F37" s="215"/>
      <c r="G37" s="216"/>
      <c r="H37" s="217"/>
      <c r="I37" s="220"/>
      <c r="J37" s="222"/>
      <c r="K37" s="218"/>
      <c r="L37" s="223"/>
      <c r="M37" s="218"/>
      <c r="N37" s="217"/>
      <c r="O37" s="243">
        <v>3</v>
      </c>
      <c r="P37" s="244" t="s">
        <v>95</v>
      </c>
      <c r="Q37" s="242">
        <v>0.0012962962962962963</v>
      </c>
      <c r="R37" s="215">
        <v>2011</v>
      </c>
      <c r="S37" s="218">
        <v>9</v>
      </c>
      <c r="T37" s="219">
        <v>18</v>
      </c>
      <c r="U37" s="243"/>
      <c r="V37" s="244"/>
      <c r="W37" s="242"/>
      <c r="X37" s="215"/>
      <c r="Y37" s="218"/>
      <c r="Z37" s="217"/>
      <c r="AA37" s="220">
        <f t="shared" si="0"/>
        <v>1</v>
      </c>
      <c r="AB37" s="221">
        <f t="shared" si="1"/>
        <v>0.0012962962962962963</v>
      </c>
      <c r="AC37" s="218">
        <f t="shared" si="2"/>
        <v>9</v>
      </c>
      <c r="AD37" s="219">
        <f t="shared" si="3"/>
        <v>18</v>
      </c>
    </row>
    <row r="38" spans="1:30" ht="12.75">
      <c r="A38" s="26">
        <v>32</v>
      </c>
      <c r="B38" s="148" t="s">
        <v>74</v>
      </c>
      <c r="C38" s="245" t="s">
        <v>20</v>
      </c>
      <c r="D38" s="241" t="s">
        <v>21</v>
      </c>
      <c r="E38" s="242">
        <v>0.001365740740740741</v>
      </c>
      <c r="F38" s="215">
        <v>2009</v>
      </c>
      <c r="G38" s="218">
        <v>5</v>
      </c>
      <c r="H38" s="217">
        <v>21</v>
      </c>
      <c r="I38" s="220"/>
      <c r="J38" s="222"/>
      <c r="K38" s="218"/>
      <c r="L38" s="223"/>
      <c r="M38" s="218"/>
      <c r="N38" s="217"/>
      <c r="O38" s="220"/>
      <c r="P38" s="224"/>
      <c r="Q38" s="218"/>
      <c r="R38" s="223"/>
      <c r="S38" s="218"/>
      <c r="T38" s="219"/>
      <c r="U38" s="220"/>
      <c r="V38" s="224"/>
      <c r="W38" s="218"/>
      <c r="X38" s="223"/>
      <c r="Y38" s="218"/>
      <c r="Z38" s="217"/>
      <c r="AA38" s="220">
        <f t="shared" si="0"/>
        <v>1</v>
      </c>
      <c r="AB38" s="221">
        <f t="shared" si="1"/>
        <v>0.001365740740740741</v>
      </c>
      <c r="AC38" s="218">
        <f t="shared" si="2"/>
        <v>5</v>
      </c>
      <c r="AD38" s="219">
        <f t="shared" si="3"/>
        <v>21</v>
      </c>
    </row>
    <row r="39" spans="1:30" ht="12.75">
      <c r="A39" s="26">
        <v>33</v>
      </c>
      <c r="B39" s="147" t="s">
        <v>27</v>
      </c>
      <c r="C39" s="240" t="s">
        <v>28</v>
      </c>
      <c r="D39" s="241">
        <v>0</v>
      </c>
      <c r="E39" s="242">
        <v>0.001365740740740741</v>
      </c>
      <c r="F39" s="215">
        <v>2008</v>
      </c>
      <c r="G39" s="216">
        <v>6</v>
      </c>
      <c r="H39" s="217">
        <v>21</v>
      </c>
      <c r="I39" s="220"/>
      <c r="J39" s="222"/>
      <c r="K39" s="218"/>
      <c r="L39" s="223"/>
      <c r="M39" s="218"/>
      <c r="N39" s="217"/>
      <c r="O39" s="220"/>
      <c r="P39" s="224"/>
      <c r="Q39" s="218"/>
      <c r="R39" s="223"/>
      <c r="S39" s="218"/>
      <c r="T39" s="219"/>
      <c r="U39" s="220"/>
      <c r="V39" s="224"/>
      <c r="W39" s="218"/>
      <c r="X39" s="223"/>
      <c r="Y39" s="218"/>
      <c r="Z39" s="217"/>
      <c r="AA39" s="220">
        <f aca="true" t="shared" si="4" ref="AA39:AA70">COUNT(E39,K39,Q39,W39)</f>
        <v>1</v>
      </c>
      <c r="AB39" s="221">
        <f aca="true" t="shared" si="5" ref="AB39:AB70">MIN(E39,K39,Q39,W39)</f>
        <v>0.001365740740740741</v>
      </c>
      <c r="AC39" s="218">
        <f aca="true" t="shared" si="6" ref="AC39:AC70">MIN(G39,M39,S39,Y39)</f>
        <v>6</v>
      </c>
      <c r="AD39" s="219">
        <f aca="true" t="shared" si="7" ref="AD39:AD70">MIN(H39,N39,T39,Z39)</f>
        <v>21</v>
      </c>
    </row>
    <row r="40" spans="1:30" ht="12.75">
      <c r="A40" s="26">
        <v>34</v>
      </c>
      <c r="B40" s="147" t="s">
        <v>32</v>
      </c>
      <c r="C40" s="240" t="s">
        <v>28</v>
      </c>
      <c r="D40" s="241">
        <v>0</v>
      </c>
      <c r="E40" s="242">
        <v>0.0014351851851851854</v>
      </c>
      <c r="F40" s="215">
        <v>2008</v>
      </c>
      <c r="G40" s="216">
        <v>9</v>
      </c>
      <c r="H40" s="217">
        <v>26</v>
      </c>
      <c r="I40" s="220"/>
      <c r="J40" s="222"/>
      <c r="K40" s="218"/>
      <c r="L40" s="223"/>
      <c r="M40" s="218"/>
      <c r="N40" s="217"/>
      <c r="O40" s="220"/>
      <c r="P40" s="224"/>
      <c r="Q40" s="218"/>
      <c r="R40" s="223"/>
      <c r="S40" s="218"/>
      <c r="T40" s="219"/>
      <c r="U40" s="220"/>
      <c r="V40" s="224"/>
      <c r="W40" s="218"/>
      <c r="X40" s="223"/>
      <c r="Y40" s="218"/>
      <c r="Z40" s="217"/>
      <c r="AA40" s="220">
        <f t="shared" si="4"/>
        <v>1</v>
      </c>
      <c r="AB40" s="221">
        <f t="shared" si="5"/>
        <v>0.0014351851851851854</v>
      </c>
      <c r="AC40" s="218">
        <f t="shared" si="6"/>
        <v>9</v>
      </c>
      <c r="AD40" s="219">
        <f t="shared" si="7"/>
        <v>26</v>
      </c>
    </row>
    <row r="41" spans="1:30" ht="12.75">
      <c r="A41" s="26">
        <v>35</v>
      </c>
      <c r="B41" s="147" t="s">
        <v>33</v>
      </c>
      <c r="C41" s="240" t="s">
        <v>20</v>
      </c>
      <c r="D41" s="241" t="s">
        <v>34</v>
      </c>
      <c r="E41" s="242">
        <v>0.0014583333333333332</v>
      </c>
      <c r="F41" s="215">
        <v>2008</v>
      </c>
      <c r="G41" s="216">
        <v>10</v>
      </c>
      <c r="H41" s="217">
        <v>27</v>
      </c>
      <c r="I41" s="220"/>
      <c r="J41" s="222"/>
      <c r="K41" s="218"/>
      <c r="L41" s="223"/>
      <c r="M41" s="218"/>
      <c r="N41" s="217"/>
      <c r="O41" s="220"/>
      <c r="P41" s="224"/>
      <c r="Q41" s="218"/>
      <c r="R41" s="223"/>
      <c r="S41" s="218"/>
      <c r="T41" s="219"/>
      <c r="U41" s="220"/>
      <c r="V41" s="224"/>
      <c r="W41" s="218"/>
      <c r="X41" s="223"/>
      <c r="Y41" s="218"/>
      <c r="Z41" s="217"/>
      <c r="AA41" s="220">
        <f t="shared" si="4"/>
        <v>1</v>
      </c>
      <c r="AB41" s="221">
        <f t="shared" si="5"/>
        <v>0.0014583333333333332</v>
      </c>
      <c r="AC41" s="218">
        <f t="shared" si="6"/>
        <v>10</v>
      </c>
      <c r="AD41" s="219">
        <f t="shared" si="7"/>
        <v>27</v>
      </c>
    </row>
    <row r="42" spans="1:30" ht="12.75">
      <c r="A42" s="26">
        <v>36</v>
      </c>
      <c r="B42" s="147" t="s">
        <v>35</v>
      </c>
      <c r="C42" s="240">
        <v>2</v>
      </c>
      <c r="D42" s="241" t="s">
        <v>21</v>
      </c>
      <c r="E42" s="242">
        <v>0.0015509259259259256</v>
      </c>
      <c r="F42" s="215">
        <v>2008</v>
      </c>
      <c r="G42" s="216">
        <v>11</v>
      </c>
      <c r="H42" s="217">
        <v>34</v>
      </c>
      <c r="I42" s="220"/>
      <c r="J42" s="222"/>
      <c r="K42" s="218"/>
      <c r="L42" s="223"/>
      <c r="M42" s="218"/>
      <c r="N42" s="217"/>
      <c r="O42" s="220"/>
      <c r="P42" s="224"/>
      <c r="Q42" s="218"/>
      <c r="R42" s="223"/>
      <c r="S42" s="218"/>
      <c r="T42" s="219"/>
      <c r="U42" s="220"/>
      <c r="V42" s="224"/>
      <c r="W42" s="218"/>
      <c r="X42" s="223"/>
      <c r="Y42" s="218"/>
      <c r="Z42" s="217"/>
      <c r="AA42" s="220">
        <f t="shared" si="4"/>
        <v>1</v>
      </c>
      <c r="AB42" s="221">
        <f t="shared" si="5"/>
        <v>0.0015509259259259256</v>
      </c>
      <c r="AC42" s="218">
        <f t="shared" si="6"/>
        <v>11</v>
      </c>
      <c r="AD42" s="219">
        <f t="shared" si="7"/>
        <v>34</v>
      </c>
    </row>
    <row r="43" spans="1:30" ht="12.75">
      <c r="A43" s="26">
        <v>37</v>
      </c>
      <c r="B43" s="147" t="s">
        <v>37</v>
      </c>
      <c r="C43" s="240">
        <v>0</v>
      </c>
      <c r="D43" s="241">
        <v>0</v>
      </c>
      <c r="E43" s="242">
        <v>0.0015740740740740739</v>
      </c>
      <c r="F43" s="215">
        <v>2008</v>
      </c>
      <c r="G43" s="216">
        <v>13</v>
      </c>
      <c r="H43" s="217">
        <v>37</v>
      </c>
      <c r="I43" s="220"/>
      <c r="J43" s="222"/>
      <c r="K43" s="218"/>
      <c r="L43" s="223"/>
      <c r="M43" s="218"/>
      <c r="N43" s="217"/>
      <c r="O43" s="220"/>
      <c r="P43" s="224"/>
      <c r="Q43" s="218"/>
      <c r="R43" s="223"/>
      <c r="S43" s="218"/>
      <c r="T43" s="219"/>
      <c r="U43" s="220"/>
      <c r="V43" s="224"/>
      <c r="W43" s="218"/>
      <c r="X43" s="223"/>
      <c r="Y43" s="218"/>
      <c r="Z43" s="217"/>
      <c r="AA43" s="220">
        <f t="shared" si="4"/>
        <v>1</v>
      </c>
      <c r="AB43" s="221">
        <f t="shared" si="5"/>
        <v>0.0015740740740740739</v>
      </c>
      <c r="AC43" s="218">
        <f t="shared" si="6"/>
        <v>13</v>
      </c>
      <c r="AD43" s="219">
        <f t="shared" si="7"/>
        <v>37</v>
      </c>
    </row>
    <row r="44" spans="1:30" ht="12.75">
      <c r="A44" s="26">
        <v>38</v>
      </c>
      <c r="B44" s="149" t="s">
        <v>96</v>
      </c>
      <c r="C44" s="151"/>
      <c r="D44" s="152"/>
      <c r="E44" s="218"/>
      <c r="F44" s="215"/>
      <c r="G44" s="216"/>
      <c r="H44" s="217"/>
      <c r="I44" s="220"/>
      <c r="J44" s="222"/>
      <c r="K44" s="218"/>
      <c r="L44" s="223"/>
      <c r="M44" s="218"/>
      <c r="N44" s="217"/>
      <c r="O44" s="243">
        <v>2</v>
      </c>
      <c r="P44" s="244" t="s">
        <v>91</v>
      </c>
      <c r="Q44" s="242">
        <v>0.0016203703703703703</v>
      </c>
      <c r="R44" s="215">
        <v>2011</v>
      </c>
      <c r="S44" s="218">
        <v>15</v>
      </c>
      <c r="T44" s="219">
        <v>39</v>
      </c>
      <c r="U44" s="243"/>
      <c r="V44" s="244"/>
      <c r="W44" s="242"/>
      <c r="X44" s="215"/>
      <c r="Y44" s="218"/>
      <c r="Z44" s="217"/>
      <c r="AA44" s="220">
        <f t="shared" si="4"/>
        <v>1</v>
      </c>
      <c r="AB44" s="221">
        <f t="shared" si="5"/>
        <v>0.0016203703703703703</v>
      </c>
      <c r="AC44" s="218">
        <f t="shared" si="6"/>
        <v>15</v>
      </c>
      <c r="AD44" s="219">
        <f t="shared" si="7"/>
        <v>39</v>
      </c>
    </row>
    <row r="45" spans="1:30" ht="12.75">
      <c r="A45" s="26">
        <v>39</v>
      </c>
      <c r="B45" s="149" t="s">
        <v>97</v>
      </c>
      <c r="C45" s="151"/>
      <c r="D45" s="152"/>
      <c r="E45" s="218"/>
      <c r="F45" s="215"/>
      <c r="G45" s="216"/>
      <c r="H45" s="217"/>
      <c r="I45" s="220"/>
      <c r="J45" s="222"/>
      <c r="K45" s="218"/>
      <c r="L45" s="223"/>
      <c r="M45" s="218"/>
      <c r="N45" s="217"/>
      <c r="O45" s="243">
        <v>2</v>
      </c>
      <c r="P45" s="244" t="s">
        <v>91</v>
      </c>
      <c r="Q45" s="242">
        <v>0.0016550925925925923</v>
      </c>
      <c r="R45" s="215">
        <v>2011</v>
      </c>
      <c r="S45" s="218">
        <v>16</v>
      </c>
      <c r="T45" s="219">
        <v>41</v>
      </c>
      <c r="U45" s="243"/>
      <c r="V45" s="244"/>
      <c r="W45" s="242"/>
      <c r="X45" s="215"/>
      <c r="Y45" s="218"/>
      <c r="Z45" s="217"/>
      <c r="AA45" s="220">
        <f t="shared" si="4"/>
        <v>1</v>
      </c>
      <c r="AB45" s="221">
        <f t="shared" si="5"/>
        <v>0.0016550925925925923</v>
      </c>
      <c r="AC45" s="218">
        <f t="shared" si="6"/>
        <v>16</v>
      </c>
      <c r="AD45" s="219">
        <f t="shared" si="7"/>
        <v>41</v>
      </c>
    </row>
    <row r="46" spans="1:30" ht="12.75">
      <c r="A46" s="26">
        <v>40</v>
      </c>
      <c r="B46" s="149" t="s">
        <v>98</v>
      </c>
      <c r="C46" s="243">
        <v>2</v>
      </c>
      <c r="D46" s="246" t="s">
        <v>89</v>
      </c>
      <c r="E46" s="242">
        <v>0.0016666666666666668</v>
      </c>
      <c r="F46" s="215">
        <v>2011</v>
      </c>
      <c r="G46" s="218">
        <v>17</v>
      </c>
      <c r="H46" s="217">
        <v>42</v>
      </c>
      <c r="I46" s="220"/>
      <c r="J46" s="222"/>
      <c r="K46" s="218"/>
      <c r="L46" s="223"/>
      <c r="M46" s="218"/>
      <c r="N46" s="217"/>
      <c r="O46" s="220"/>
      <c r="P46" s="224"/>
      <c r="Q46" s="218"/>
      <c r="R46" s="223"/>
      <c r="S46" s="218"/>
      <c r="T46" s="219"/>
      <c r="U46" s="220"/>
      <c r="V46" s="224"/>
      <c r="W46" s="218"/>
      <c r="X46" s="223"/>
      <c r="Y46" s="218"/>
      <c r="Z46" s="217"/>
      <c r="AA46" s="220">
        <f t="shared" si="4"/>
        <v>1</v>
      </c>
      <c r="AB46" s="221">
        <f t="shared" si="5"/>
        <v>0.0016666666666666668</v>
      </c>
      <c r="AC46" s="218">
        <f t="shared" si="6"/>
        <v>17</v>
      </c>
      <c r="AD46" s="219">
        <f t="shared" si="7"/>
        <v>42</v>
      </c>
    </row>
    <row r="47" spans="1:30" ht="12.75">
      <c r="A47" s="26">
        <v>41</v>
      </c>
      <c r="B47" s="145" t="s">
        <v>99</v>
      </c>
      <c r="C47" s="151"/>
      <c r="D47" s="152"/>
      <c r="E47" s="218"/>
      <c r="F47" s="215"/>
      <c r="G47" s="216"/>
      <c r="H47" s="217"/>
      <c r="I47" s="220"/>
      <c r="J47" s="222"/>
      <c r="K47" s="218"/>
      <c r="L47" s="223"/>
      <c r="M47" s="218"/>
      <c r="N47" s="217"/>
      <c r="O47" s="243">
        <v>1</v>
      </c>
      <c r="P47" s="244" t="s">
        <v>30</v>
      </c>
      <c r="Q47" s="242">
        <v>0.001689814814814815</v>
      </c>
      <c r="R47" s="215">
        <v>2011</v>
      </c>
      <c r="S47" s="218">
        <v>18</v>
      </c>
      <c r="T47" s="219">
        <v>47</v>
      </c>
      <c r="U47" s="243"/>
      <c r="V47" s="244"/>
      <c r="W47" s="242"/>
      <c r="X47" s="215"/>
      <c r="Y47" s="218"/>
      <c r="Z47" s="217"/>
      <c r="AA47" s="220">
        <f t="shared" si="4"/>
        <v>1</v>
      </c>
      <c r="AB47" s="221">
        <f t="shared" si="5"/>
        <v>0.001689814814814815</v>
      </c>
      <c r="AC47" s="218">
        <f t="shared" si="6"/>
        <v>18</v>
      </c>
      <c r="AD47" s="219">
        <f t="shared" si="7"/>
        <v>47</v>
      </c>
    </row>
    <row r="48" spans="1:30" ht="12.75">
      <c r="A48" s="26">
        <v>42</v>
      </c>
      <c r="B48" s="145" t="s">
        <v>100</v>
      </c>
      <c r="C48" s="151"/>
      <c r="D48" s="152"/>
      <c r="E48" s="218"/>
      <c r="F48" s="215"/>
      <c r="G48" s="216"/>
      <c r="H48" s="217"/>
      <c r="I48" s="220"/>
      <c r="J48" s="222"/>
      <c r="K48" s="218"/>
      <c r="L48" s="223"/>
      <c r="M48" s="218"/>
      <c r="N48" s="217"/>
      <c r="O48" s="243">
        <v>2</v>
      </c>
      <c r="P48" s="244" t="s">
        <v>89</v>
      </c>
      <c r="Q48" s="242">
        <v>0.0018055555555555555</v>
      </c>
      <c r="R48" s="215">
        <v>2011</v>
      </c>
      <c r="S48" s="218">
        <v>19</v>
      </c>
      <c r="T48" s="219">
        <v>52</v>
      </c>
      <c r="U48" s="243"/>
      <c r="V48" s="244"/>
      <c r="W48" s="242"/>
      <c r="X48" s="215"/>
      <c r="Y48" s="218"/>
      <c r="Z48" s="217"/>
      <c r="AA48" s="220">
        <f t="shared" si="4"/>
        <v>1</v>
      </c>
      <c r="AB48" s="221">
        <f t="shared" si="5"/>
        <v>0.0018055555555555555</v>
      </c>
      <c r="AC48" s="218">
        <f t="shared" si="6"/>
        <v>19</v>
      </c>
      <c r="AD48" s="219">
        <f t="shared" si="7"/>
        <v>52</v>
      </c>
    </row>
    <row r="49" spans="1:30" ht="12.75">
      <c r="A49" s="26">
        <v>43</v>
      </c>
      <c r="B49" s="145" t="s">
        <v>101</v>
      </c>
      <c r="C49" s="243">
        <v>1</v>
      </c>
      <c r="D49" s="246" t="s">
        <v>95</v>
      </c>
      <c r="E49" s="242">
        <v>0.0018287037037037037</v>
      </c>
      <c r="F49" s="215">
        <v>2011</v>
      </c>
      <c r="G49" s="218">
        <v>20</v>
      </c>
      <c r="H49" s="217">
        <v>54</v>
      </c>
      <c r="I49" s="220"/>
      <c r="J49" s="222"/>
      <c r="K49" s="218"/>
      <c r="L49" s="223"/>
      <c r="M49" s="218"/>
      <c r="N49" s="217"/>
      <c r="O49" s="220"/>
      <c r="P49" s="224"/>
      <c r="Q49" s="218"/>
      <c r="R49" s="223"/>
      <c r="S49" s="218"/>
      <c r="T49" s="219"/>
      <c r="U49" s="220"/>
      <c r="V49" s="224"/>
      <c r="W49" s="218"/>
      <c r="X49" s="223"/>
      <c r="Y49" s="218"/>
      <c r="Z49" s="217"/>
      <c r="AA49" s="220">
        <f t="shared" si="4"/>
        <v>1</v>
      </c>
      <c r="AB49" s="221">
        <f t="shared" si="5"/>
        <v>0.0018287037037037037</v>
      </c>
      <c r="AC49" s="218">
        <f t="shared" si="6"/>
        <v>20</v>
      </c>
      <c r="AD49" s="219">
        <f t="shared" si="7"/>
        <v>54</v>
      </c>
    </row>
    <row r="50" spans="1:30" ht="12.75">
      <c r="A50" s="26">
        <v>44</v>
      </c>
      <c r="B50" s="142" t="s">
        <v>102</v>
      </c>
      <c r="C50" s="151"/>
      <c r="D50" s="152"/>
      <c r="E50" s="218"/>
      <c r="F50" s="215"/>
      <c r="G50" s="216"/>
      <c r="H50" s="217"/>
      <c r="I50" s="220"/>
      <c r="J50" s="222"/>
      <c r="K50" s="218"/>
      <c r="L50" s="223"/>
      <c r="M50" s="218"/>
      <c r="N50" s="217"/>
      <c r="O50" s="243">
        <v>2</v>
      </c>
      <c r="P50" s="244" t="s">
        <v>30</v>
      </c>
      <c r="Q50" s="242">
        <v>0.0018634259259259257</v>
      </c>
      <c r="R50" s="215">
        <v>2011</v>
      </c>
      <c r="S50" s="218">
        <v>22</v>
      </c>
      <c r="T50" s="219">
        <v>55</v>
      </c>
      <c r="U50" s="243"/>
      <c r="V50" s="244"/>
      <c r="W50" s="242"/>
      <c r="X50" s="215"/>
      <c r="Y50" s="218"/>
      <c r="Z50" s="217"/>
      <c r="AA50" s="220">
        <f t="shared" si="4"/>
        <v>1</v>
      </c>
      <c r="AB50" s="221">
        <f t="shared" si="5"/>
        <v>0.0018634259259259257</v>
      </c>
      <c r="AC50" s="218">
        <f t="shared" si="6"/>
        <v>22</v>
      </c>
      <c r="AD50" s="219">
        <f t="shared" si="7"/>
        <v>55</v>
      </c>
    </row>
    <row r="51" spans="1:30" ht="12.75">
      <c r="A51" s="26">
        <v>45</v>
      </c>
      <c r="B51" s="145" t="s">
        <v>103</v>
      </c>
      <c r="C51" s="151"/>
      <c r="D51" s="152"/>
      <c r="E51" s="218"/>
      <c r="F51" s="215"/>
      <c r="G51" s="216"/>
      <c r="H51" s="217"/>
      <c r="I51" s="220"/>
      <c r="J51" s="222"/>
      <c r="K51" s="218"/>
      <c r="L51" s="223"/>
      <c r="M51" s="218"/>
      <c r="N51" s="217"/>
      <c r="O51" s="243">
        <v>1</v>
      </c>
      <c r="P51" s="244" t="s">
        <v>30</v>
      </c>
      <c r="Q51" s="242">
        <v>0.002002314814814815</v>
      </c>
      <c r="R51" s="215">
        <v>2011</v>
      </c>
      <c r="S51" s="218">
        <v>23</v>
      </c>
      <c r="T51" s="219">
        <v>60</v>
      </c>
      <c r="U51" s="243"/>
      <c r="V51" s="244"/>
      <c r="W51" s="242"/>
      <c r="X51" s="215"/>
      <c r="Y51" s="218"/>
      <c r="Z51" s="217"/>
      <c r="AA51" s="220">
        <f t="shared" si="4"/>
        <v>1</v>
      </c>
      <c r="AB51" s="221">
        <f t="shared" si="5"/>
        <v>0.002002314814814815</v>
      </c>
      <c r="AC51" s="218">
        <f t="shared" si="6"/>
        <v>23</v>
      </c>
      <c r="AD51" s="219">
        <f t="shared" si="7"/>
        <v>60</v>
      </c>
    </row>
    <row r="52" spans="1:30" ht="12.75">
      <c r="A52" s="26">
        <v>46</v>
      </c>
      <c r="B52" s="145" t="s">
        <v>104</v>
      </c>
      <c r="C52" s="151"/>
      <c r="D52" s="152"/>
      <c r="E52" s="218"/>
      <c r="F52" s="215"/>
      <c r="G52" s="216"/>
      <c r="H52" s="217"/>
      <c r="I52" s="220"/>
      <c r="J52" s="222"/>
      <c r="K52" s="218"/>
      <c r="L52" s="223"/>
      <c r="M52" s="218"/>
      <c r="N52" s="217"/>
      <c r="O52" s="243">
        <v>2</v>
      </c>
      <c r="P52" s="244" t="s">
        <v>91</v>
      </c>
      <c r="Q52" s="242">
        <v>0.002025462962962963</v>
      </c>
      <c r="R52" s="215">
        <v>2011</v>
      </c>
      <c r="S52" s="218">
        <v>24</v>
      </c>
      <c r="T52" s="219">
        <v>61</v>
      </c>
      <c r="U52" s="243"/>
      <c r="V52" s="244"/>
      <c r="W52" s="242"/>
      <c r="X52" s="215"/>
      <c r="Y52" s="218"/>
      <c r="Z52" s="217"/>
      <c r="AA52" s="220">
        <f t="shared" si="4"/>
        <v>1</v>
      </c>
      <c r="AB52" s="221">
        <f t="shared" si="5"/>
        <v>0.002025462962962963</v>
      </c>
      <c r="AC52" s="218">
        <f t="shared" si="6"/>
        <v>24</v>
      </c>
      <c r="AD52" s="219">
        <f t="shared" si="7"/>
        <v>61</v>
      </c>
    </row>
    <row r="53" spans="1:30" ht="12.75">
      <c r="A53" s="26">
        <v>47</v>
      </c>
      <c r="B53" s="144" t="s">
        <v>77</v>
      </c>
      <c r="C53" s="240" t="s">
        <v>20</v>
      </c>
      <c r="D53" s="241"/>
      <c r="E53" s="242">
        <v>0.0021180555555555553</v>
      </c>
      <c r="F53" s="215">
        <v>2009</v>
      </c>
      <c r="G53" s="218">
        <v>21</v>
      </c>
      <c r="H53" s="217">
        <v>66</v>
      </c>
      <c r="I53" s="220"/>
      <c r="J53" s="222"/>
      <c r="K53" s="218"/>
      <c r="L53" s="223"/>
      <c r="M53" s="218"/>
      <c r="N53" s="217"/>
      <c r="O53" s="220"/>
      <c r="P53" s="224"/>
      <c r="Q53" s="218"/>
      <c r="R53" s="223"/>
      <c r="S53" s="218"/>
      <c r="T53" s="219"/>
      <c r="U53" s="220"/>
      <c r="V53" s="224"/>
      <c r="W53" s="218"/>
      <c r="X53" s="223"/>
      <c r="Y53" s="218"/>
      <c r="Z53" s="217"/>
      <c r="AA53" s="220">
        <f t="shared" si="4"/>
        <v>1</v>
      </c>
      <c r="AB53" s="221">
        <f t="shared" si="5"/>
        <v>0.0021180555555555553</v>
      </c>
      <c r="AC53" s="218">
        <f t="shared" si="6"/>
        <v>21</v>
      </c>
      <c r="AD53" s="219">
        <f t="shared" si="7"/>
        <v>66</v>
      </c>
    </row>
    <row r="54" spans="1:30" ht="12.75">
      <c r="A54" s="26">
        <v>48</v>
      </c>
      <c r="B54" s="143" t="s">
        <v>47</v>
      </c>
      <c r="C54" s="240">
        <v>1</v>
      </c>
      <c r="D54" s="241" t="s">
        <v>34</v>
      </c>
      <c r="E54" s="242">
        <v>0.0021180555555555558</v>
      </c>
      <c r="F54" s="215">
        <v>2008</v>
      </c>
      <c r="G54" s="216">
        <v>22</v>
      </c>
      <c r="H54" s="217">
        <v>67</v>
      </c>
      <c r="I54" s="220"/>
      <c r="J54" s="222"/>
      <c r="K54" s="218"/>
      <c r="L54" s="223"/>
      <c r="M54" s="218"/>
      <c r="N54" s="217"/>
      <c r="O54" s="220"/>
      <c r="P54" s="224"/>
      <c r="Q54" s="218"/>
      <c r="R54" s="223"/>
      <c r="S54" s="218"/>
      <c r="T54" s="219"/>
      <c r="U54" s="220"/>
      <c r="V54" s="224"/>
      <c r="W54" s="218"/>
      <c r="X54" s="223"/>
      <c r="Y54" s="218"/>
      <c r="Z54" s="217"/>
      <c r="AA54" s="220">
        <f t="shared" si="4"/>
        <v>1</v>
      </c>
      <c r="AB54" s="221">
        <f t="shared" si="5"/>
        <v>0.0021180555555555558</v>
      </c>
      <c r="AC54" s="218">
        <f t="shared" si="6"/>
        <v>22</v>
      </c>
      <c r="AD54" s="219">
        <f t="shared" si="7"/>
        <v>67</v>
      </c>
    </row>
    <row r="55" spans="1:30" ht="12.75">
      <c r="A55" s="26">
        <v>49</v>
      </c>
      <c r="B55" s="143" t="s">
        <v>48</v>
      </c>
      <c r="C55" s="240">
        <v>1</v>
      </c>
      <c r="D55" s="241" t="s">
        <v>46</v>
      </c>
      <c r="E55" s="242">
        <v>0.002210648148148148</v>
      </c>
      <c r="F55" s="215">
        <v>2008</v>
      </c>
      <c r="G55" s="216">
        <v>23</v>
      </c>
      <c r="H55" s="217">
        <v>68</v>
      </c>
      <c r="I55" s="220"/>
      <c r="J55" s="222"/>
      <c r="K55" s="218"/>
      <c r="L55" s="223"/>
      <c r="M55" s="218"/>
      <c r="N55" s="217"/>
      <c r="O55" s="220"/>
      <c r="P55" s="224"/>
      <c r="Q55" s="218"/>
      <c r="R55" s="223"/>
      <c r="S55" s="218"/>
      <c r="T55" s="219"/>
      <c r="U55" s="220"/>
      <c r="V55" s="224"/>
      <c r="W55" s="218"/>
      <c r="X55" s="223"/>
      <c r="Y55" s="218"/>
      <c r="Z55" s="217"/>
      <c r="AA55" s="220">
        <f t="shared" si="4"/>
        <v>1</v>
      </c>
      <c r="AB55" s="221">
        <f t="shared" si="5"/>
        <v>0.002210648148148148</v>
      </c>
      <c r="AC55" s="218">
        <f t="shared" si="6"/>
        <v>23</v>
      </c>
      <c r="AD55" s="219">
        <f t="shared" si="7"/>
        <v>68</v>
      </c>
    </row>
    <row r="56" spans="1:30" ht="12.75">
      <c r="A56" s="26">
        <v>50</v>
      </c>
      <c r="B56" s="143" t="s">
        <v>49</v>
      </c>
      <c r="C56" s="240" t="s">
        <v>28</v>
      </c>
      <c r="D56" s="241">
        <v>0</v>
      </c>
      <c r="E56" s="242">
        <v>0.0022222222222222222</v>
      </c>
      <c r="F56" s="215">
        <v>2008</v>
      </c>
      <c r="G56" s="216">
        <v>24</v>
      </c>
      <c r="H56" s="217">
        <v>69</v>
      </c>
      <c r="I56" s="220"/>
      <c r="J56" s="222"/>
      <c r="K56" s="218"/>
      <c r="L56" s="223"/>
      <c r="M56" s="218"/>
      <c r="N56" s="217"/>
      <c r="O56" s="220"/>
      <c r="P56" s="224"/>
      <c r="Q56" s="218"/>
      <c r="R56" s="223"/>
      <c r="S56" s="218"/>
      <c r="T56" s="219"/>
      <c r="U56" s="220"/>
      <c r="V56" s="224"/>
      <c r="W56" s="218"/>
      <c r="X56" s="223"/>
      <c r="Y56" s="218"/>
      <c r="Z56" s="217"/>
      <c r="AA56" s="220">
        <f t="shared" si="4"/>
        <v>1</v>
      </c>
      <c r="AB56" s="221">
        <f t="shared" si="5"/>
        <v>0.0022222222222222222</v>
      </c>
      <c r="AC56" s="218">
        <f t="shared" si="6"/>
        <v>24</v>
      </c>
      <c r="AD56" s="219">
        <f t="shared" si="7"/>
        <v>69</v>
      </c>
    </row>
    <row r="57" spans="1:30" ht="12.75">
      <c r="A57" s="26">
        <v>51</v>
      </c>
      <c r="B57" s="145" t="s">
        <v>105</v>
      </c>
      <c r="C57" s="151"/>
      <c r="D57" s="152"/>
      <c r="E57" s="218"/>
      <c r="F57" s="215"/>
      <c r="G57" s="216"/>
      <c r="H57" s="217"/>
      <c r="I57" s="220"/>
      <c r="J57" s="222"/>
      <c r="K57" s="218"/>
      <c r="L57" s="223"/>
      <c r="M57" s="218"/>
      <c r="N57" s="217"/>
      <c r="O57" s="243">
        <v>2</v>
      </c>
      <c r="P57" s="244" t="s">
        <v>30</v>
      </c>
      <c r="Q57" s="242">
        <v>0.002361111111111111</v>
      </c>
      <c r="R57" s="215">
        <v>2011</v>
      </c>
      <c r="S57" s="218">
        <v>25</v>
      </c>
      <c r="T57" s="219">
        <v>72</v>
      </c>
      <c r="U57" s="243"/>
      <c r="V57" s="244"/>
      <c r="W57" s="242"/>
      <c r="X57" s="215"/>
      <c r="Y57" s="218"/>
      <c r="Z57" s="217"/>
      <c r="AA57" s="220">
        <f t="shared" si="4"/>
        <v>1</v>
      </c>
      <c r="AB57" s="221">
        <f t="shared" si="5"/>
        <v>0.002361111111111111</v>
      </c>
      <c r="AC57" s="218">
        <f t="shared" si="6"/>
        <v>25</v>
      </c>
      <c r="AD57" s="219">
        <f t="shared" si="7"/>
        <v>72</v>
      </c>
    </row>
    <row r="58" spans="1:30" ht="12.75">
      <c r="A58" s="26">
        <v>52</v>
      </c>
      <c r="B58" s="145" t="s">
        <v>106</v>
      </c>
      <c r="C58" s="243">
        <v>1</v>
      </c>
      <c r="D58" s="246" t="s">
        <v>91</v>
      </c>
      <c r="E58" s="242">
        <v>0.0027546296296296294</v>
      </c>
      <c r="F58" s="215">
        <v>2011</v>
      </c>
      <c r="G58" s="218">
        <v>26</v>
      </c>
      <c r="H58" s="217">
        <v>77</v>
      </c>
      <c r="I58" s="220"/>
      <c r="J58" s="222"/>
      <c r="K58" s="218"/>
      <c r="L58" s="223"/>
      <c r="M58" s="218"/>
      <c r="N58" s="217"/>
      <c r="O58" s="220"/>
      <c r="P58" s="224"/>
      <c r="Q58" s="218"/>
      <c r="R58" s="223"/>
      <c r="S58" s="218"/>
      <c r="T58" s="219"/>
      <c r="U58" s="220"/>
      <c r="V58" s="224"/>
      <c r="W58" s="218"/>
      <c r="X58" s="223"/>
      <c r="Y58" s="218"/>
      <c r="Z58" s="217"/>
      <c r="AA58" s="220">
        <f t="shared" si="4"/>
        <v>1</v>
      </c>
      <c r="AB58" s="221">
        <f t="shared" si="5"/>
        <v>0.0027546296296296294</v>
      </c>
      <c r="AC58" s="218">
        <f t="shared" si="6"/>
        <v>26</v>
      </c>
      <c r="AD58" s="219">
        <f t="shared" si="7"/>
        <v>77</v>
      </c>
    </row>
    <row r="59" spans="1:30" ht="12.75">
      <c r="A59" s="26">
        <v>53</v>
      </c>
      <c r="B59" s="143" t="s">
        <v>53</v>
      </c>
      <c r="C59" s="240">
        <v>1</v>
      </c>
      <c r="D59" s="241" t="s">
        <v>46</v>
      </c>
      <c r="E59" s="242">
        <v>0.0028587962962962963</v>
      </c>
      <c r="F59" s="215">
        <v>2008</v>
      </c>
      <c r="G59" s="216">
        <v>28</v>
      </c>
      <c r="H59" s="217">
        <v>79</v>
      </c>
      <c r="I59" s="220"/>
      <c r="J59" s="222"/>
      <c r="K59" s="218"/>
      <c r="L59" s="223"/>
      <c r="M59" s="218"/>
      <c r="N59" s="217"/>
      <c r="O59" s="220"/>
      <c r="P59" s="224"/>
      <c r="Q59" s="218"/>
      <c r="R59" s="223"/>
      <c r="S59" s="218"/>
      <c r="T59" s="219"/>
      <c r="U59" s="220"/>
      <c r="V59" s="224"/>
      <c r="W59" s="218"/>
      <c r="X59" s="223"/>
      <c r="Y59" s="218"/>
      <c r="Z59" s="217"/>
      <c r="AA59" s="220">
        <f t="shared" si="4"/>
        <v>1</v>
      </c>
      <c r="AB59" s="221">
        <f t="shared" si="5"/>
        <v>0.0028587962962962963</v>
      </c>
      <c r="AC59" s="218">
        <f t="shared" si="6"/>
        <v>28</v>
      </c>
      <c r="AD59" s="219">
        <f t="shared" si="7"/>
        <v>79</v>
      </c>
    </row>
    <row r="60" spans="1:30" ht="12.75">
      <c r="A60" s="26">
        <v>54</v>
      </c>
      <c r="B60" s="145" t="s">
        <v>107</v>
      </c>
      <c r="C60" s="151"/>
      <c r="D60" s="152"/>
      <c r="E60" s="218"/>
      <c r="F60" s="215"/>
      <c r="G60" s="216"/>
      <c r="H60" s="217"/>
      <c r="I60" s="220"/>
      <c r="J60" s="222"/>
      <c r="K60" s="218"/>
      <c r="L60" s="223"/>
      <c r="M60" s="218"/>
      <c r="N60" s="217"/>
      <c r="O60" s="243">
        <v>1</v>
      </c>
      <c r="P60" s="244" t="s">
        <v>95</v>
      </c>
      <c r="Q60" s="242">
        <v>0.002881944444444444</v>
      </c>
      <c r="R60" s="215">
        <v>2011</v>
      </c>
      <c r="S60" s="218">
        <v>27</v>
      </c>
      <c r="T60" s="219">
        <v>81</v>
      </c>
      <c r="U60" s="243"/>
      <c r="V60" s="244"/>
      <c r="W60" s="242"/>
      <c r="X60" s="215"/>
      <c r="Y60" s="218"/>
      <c r="Z60" s="217"/>
      <c r="AA60" s="220">
        <f t="shared" si="4"/>
        <v>1</v>
      </c>
      <c r="AB60" s="221">
        <f t="shared" si="5"/>
        <v>0.002881944444444444</v>
      </c>
      <c r="AC60" s="218">
        <f t="shared" si="6"/>
        <v>27</v>
      </c>
      <c r="AD60" s="219">
        <f t="shared" si="7"/>
        <v>81</v>
      </c>
    </row>
    <row r="61" spans="1:30" ht="12.75">
      <c r="A61" s="26">
        <v>55</v>
      </c>
      <c r="B61" s="143" t="s">
        <v>55</v>
      </c>
      <c r="C61" s="240">
        <v>2</v>
      </c>
      <c r="D61" s="241" t="s">
        <v>23</v>
      </c>
      <c r="E61" s="242">
        <v>0.0029976851851851853</v>
      </c>
      <c r="F61" s="215">
        <v>2008</v>
      </c>
      <c r="G61" s="216">
        <v>30</v>
      </c>
      <c r="H61" s="217">
        <v>82</v>
      </c>
      <c r="I61" s="220"/>
      <c r="J61" s="222"/>
      <c r="K61" s="218"/>
      <c r="L61" s="223"/>
      <c r="M61" s="218"/>
      <c r="N61" s="217"/>
      <c r="O61" s="220"/>
      <c r="P61" s="224"/>
      <c r="Q61" s="218"/>
      <c r="R61" s="223"/>
      <c r="S61" s="218"/>
      <c r="T61" s="219"/>
      <c r="U61" s="220"/>
      <c r="V61" s="224"/>
      <c r="W61" s="218"/>
      <c r="X61" s="223"/>
      <c r="Y61" s="218"/>
      <c r="Z61" s="217"/>
      <c r="AA61" s="220">
        <f t="shared" si="4"/>
        <v>1</v>
      </c>
      <c r="AB61" s="221">
        <f t="shared" si="5"/>
        <v>0.0029976851851851853</v>
      </c>
      <c r="AC61" s="218">
        <f t="shared" si="6"/>
        <v>30</v>
      </c>
      <c r="AD61" s="219">
        <f t="shared" si="7"/>
        <v>82</v>
      </c>
    </row>
    <row r="62" spans="1:30" ht="12.75">
      <c r="A62" s="26">
        <v>56</v>
      </c>
      <c r="B62" s="145" t="s">
        <v>108</v>
      </c>
      <c r="C62" s="151"/>
      <c r="D62" s="152"/>
      <c r="E62" s="218"/>
      <c r="F62" s="215"/>
      <c r="G62" s="216"/>
      <c r="H62" s="217"/>
      <c r="I62" s="220"/>
      <c r="J62" s="222"/>
      <c r="K62" s="218"/>
      <c r="L62" s="223"/>
      <c r="M62" s="218"/>
      <c r="N62" s="217"/>
      <c r="O62" s="243">
        <v>2</v>
      </c>
      <c r="P62" s="244" t="s">
        <v>95</v>
      </c>
      <c r="Q62" s="242">
        <v>0.003043981481481481</v>
      </c>
      <c r="R62" s="215">
        <v>2011</v>
      </c>
      <c r="S62" s="218">
        <v>28</v>
      </c>
      <c r="T62" s="219">
        <v>84</v>
      </c>
      <c r="U62" s="243"/>
      <c r="V62" s="244"/>
      <c r="W62" s="242"/>
      <c r="X62" s="215"/>
      <c r="Y62" s="218"/>
      <c r="Z62" s="217"/>
      <c r="AA62" s="220">
        <f t="shared" si="4"/>
        <v>1</v>
      </c>
      <c r="AB62" s="221">
        <f t="shared" si="5"/>
        <v>0.003043981481481481</v>
      </c>
      <c r="AC62" s="218">
        <f t="shared" si="6"/>
        <v>28</v>
      </c>
      <c r="AD62" s="219">
        <f t="shared" si="7"/>
        <v>84</v>
      </c>
    </row>
    <row r="63" spans="1:30" ht="12.75">
      <c r="A63" s="26">
        <v>57</v>
      </c>
      <c r="B63" s="143" t="s">
        <v>58</v>
      </c>
      <c r="C63" s="240">
        <v>1</v>
      </c>
      <c r="D63" s="241" t="s">
        <v>46</v>
      </c>
      <c r="E63" s="242">
        <v>0.0030671296296296297</v>
      </c>
      <c r="F63" s="215">
        <v>2008</v>
      </c>
      <c r="G63" s="216">
        <v>33</v>
      </c>
      <c r="H63" s="217">
        <v>86</v>
      </c>
      <c r="I63" s="220"/>
      <c r="J63" s="222"/>
      <c r="K63" s="218"/>
      <c r="L63" s="223"/>
      <c r="M63" s="218"/>
      <c r="N63" s="217"/>
      <c r="O63" s="220"/>
      <c r="P63" s="224"/>
      <c r="Q63" s="218"/>
      <c r="R63" s="223"/>
      <c r="S63" s="218"/>
      <c r="T63" s="219"/>
      <c r="U63" s="220"/>
      <c r="V63" s="224"/>
      <c r="W63" s="218"/>
      <c r="X63" s="223"/>
      <c r="Y63" s="218"/>
      <c r="Z63" s="217"/>
      <c r="AA63" s="220">
        <f t="shared" si="4"/>
        <v>1</v>
      </c>
      <c r="AB63" s="221">
        <f t="shared" si="5"/>
        <v>0.0030671296296296297</v>
      </c>
      <c r="AC63" s="218">
        <f t="shared" si="6"/>
        <v>33</v>
      </c>
      <c r="AD63" s="219">
        <f t="shared" si="7"/>
        <v>86</v>
      </c>
    </row>
    <row r="64" spans="1:30" ht="12.75">
      <c r="A64" s="26">
        <v>58</v>
      </c>
      <c r="B64" s="144" t="s">
        <v>81</v>
      </c>
      <c r="C64" s="240">
        <v>2</v>
      </c>
      <c r="D64" s="241" t="s">
        <v>46</v>
      </c>
      <c r="E64" s="242">
        <v>0.0031365740740740737</v>
      </c>
      <c r="F64" s="215">
        <v>2009</v>
      </c>
      <c r="G64" s="218">
        <v>26</v>
      </c>
      <c r="H64" s="217">
        <v>87</v>
      </c>
      <c r="I64" s="220"/>
      <c r="J64" s="222"/>
      <c r="K64" s="218"/>
      <c r="L64" s="223"/>
      <c r="M64" s="218"/>
      <c r="N64" s="217"/>
      <c r="O64" s="220"/>
      <c r="P64" s="224"/>
      <c r="Q64" s="218"/>
      <c r="R64" s="223"/>
      <c r="S64" s="218"/>
      <c r="T64" s="219"/>
      <c r="U64" s="220"/>
      <c r="V64" s="224"/>
      <c r="W64" s="218"/>
      <c r="X64" s="223"/>
      <c r="Y64" s="218"/>
      <c r="Z64" s="217"/>
      <c r="AA64" s="220">
        <f t="shared" si="4"/>
        <v>1</v>
      </c>
      <c r="AB64" s="221">
        <f t="shared" si="5"/>
        <v>0.0031365740740740737</v>
      </c>
      <c r="AC64" s="218">
        <f t="shared" si="6"/>
        <v>26</v>
      </c>
      <c r="AD64" s="219">
        <f t="shared" si="7"/>
        <v>87</v>
      </c>
    </row>
    <row r="65" spans="1:30" ht="12.75">
      <c r="A65" s="26">
        <v>59</v>
      </c>
      <c r="B65" s="143" t="s">
        <v>59</v>
      </c>
      <c r="C65" s="240">
        <v>1</v>
      </c>
      <c r="D65" s="241" t="s">
        <v>46</v>
      </c>
      <c r="E65" s="242">
        <v>0.0034606481481481476</v>
      </c>
      <c r="F65" s="215">
        <v>2008</v>
      </c>
      <c r="G65" s="216">
        <v>34</v>
      </c>
      <c r="H65" s="217">
        <v>88</v>
      </c>
      <c r="I65" s="220"/>
      <c r="J65" s="222"/>
      <c r="K65" s="218"/>
      <c r="L65" s="223"/>
      <c r="M65" s="218"/>
      <c r="N65" s="217"/>
      <c r="O65" s="220"/>
      <c r="P65" s="224"/>
      <c r="Q65" s="218"/>
      <c r="R65" s="223"/>
      <c r="S65" s="218"/>
      <c r="T65" s="219"/>
      <c r="U65" s="220"/>
      <c r="V65" s="224"/>
      <c r="W65" s="218"/>
      <c r="X65" s="223"/>
      <c r="Y65" s="218"/>
      <c r="Z65" s="217"/>
      <c r="AA65" s="220">
        <f t="shared" si="4"/>
        <v>1</v>
      </c>
      <c r="AB65" s="221">
        <f t="shared" si="5"/>
        <v>0.0034606481481481476</v>
      </c>
      <c r="AC65" s="218">
        <f t="shared" si="6"/>
        <v>34</v>
      </c>
      <c r="AD65" s="219">
        <f t="shared" si="7"/>
        <v>88</v>
      </c>
    </row>
    <row r="66" spans="1:30" ht="12.75">
      <c r="A66" s="26">
        <v>60</v>
      </c>
      <c r="B66" s="143" t="s">
        <v>63</v>
      </c>
      <c r="C66" s="240">
        <v>1</v>
      </c>
      <c r="D66" s="241" t="s">
        <v>46</v>
      </c>
      <c r="E66" s="242">
        <v>0.0038194444444444443</v>
      </c>
      <c r="F66" s="215">
        <v>2008</v>
      </c>
      <c r="G66" s="216">
        <v>38</v>
      </c>
      <c r="H66" s="217">
        <v>91</v>
      </c>
      <c r="I66" s="220"/>
      <c r="J66" s="222"/>
      <c r="K66" s="218"/>
      <c r="L66" s="223"/>
      <c r="M66" s="218"/>
      <c r="N66" s="217"/>
      <c r="O66" s="220"/>
      <c r="P66" s="224"/>
      <c r="Q66" s="218"/>
      <c r="R66" s="223"/>
      <c r="S66" s="218"/>
      <c r="T66" s="219"/>
      <c r="U66" s="220"/>
      <c r="V66" s="224"/>
      <c r="W66" s="218"/>
      <c r="X66" s="223"/>
      <c r="Y66" s="218"/>
      <c r="Z66" s="217"/>
      <c r="AA66" s="220">
        <f t="shared" si="4"/>
        <v>1</v>
      </c>
      <c r="AB66" s="221">
        <f t="shared" si="5"/>
        <v>0.0038194444444444443</v>
      </c>
      <c r="AC66" s="218">
        <f t="shared" si="6"/>
        <v>38</v>
      </c>
      <c r="AD66" s="219">
        <f t="shared" si="7"/>
        <v>91</v>
      </c>
    </row>
    <row r="67" spans="1:30" ht="12.75">
      <c r="A67" s="26">
        <v>61</v>
      </c>
      <c r="B67" s="144" t="s">
        <v>82</v>
      </c>
      <c r="C67" s="151"/>
      <c r="D67" s="152"/>
      <c r="E67" s="218"/>
      <c r="F67" s="215"/>
      <c r="G67" s="216"/>
      <c r="H67" s="217"/>
      <c r="I67" s="240">
        <v>1</v>
      </c>
      <c r="J67" s="222" t="s">
        <v>79</v>
      </c>
      <c r="K67" s="242">
        <v>0.003935185185185185</v>
      </c>
      <c r="L67" s="215">
        <v>2009</v>
      </c>
      <c r="M67" s="218">
        <v>28</v>
      </c>
      <c r="N67" s="217">
        <v>94</v>
      </c>
      <c r="O67" s="220"/>
      <c r="P67" s="224"/>
      <c r="Q67" s="218"/>
      <c r="R67" s="223"/>
      <c r="S67" s="218"/>
      <c r="T67" s="219"/>
      <c r="U67" s="220"/>
      <c r="V67" s="224"/>
      <c r="W67" s="218"/>
      <c r="X67" s="223"/>
      <c r="Y67" s="218"/>
      <c r="Z67" s="217"/>
      <c r="AA67" s="220">
        <f t="shared" si="4"/>
        <v>1</v>
      </c>
      <c r="AB67" s="221">
        <f t="shared" si="5"/>
        <v>0.003935185185185185</v>
      </c>
      <c r="AC67" s="218">
        <f t="shared" si="6"/>
        <v>28</v>
      </c>
      <c r="AD67" s="219">
        <f t="shared" si="7"/>
        <v>94</v>
      </c>
    </row>
    <row r="68" spans="1:30" ht="12.75">
      <c r="A68" s="26">
        <v>62</v>
      </c>
      <c r="B68" s="143" t="s">
        <v>64</v>
      </c>
      <c r="C68" s="240">
        <v>1</v>
      </c>
      <c r="D68" s="241" t="s">
        <v>34</v>
      </c>
      <c r="E68" s="242">
        <v>0.003935185185185185</v>
      </c>
      <c r="F68" s="215">
        <v>2008</v>
      </c>
      <c r="G68" s="216">
        <v>39</v>
      </c>
      <c r="H68" s="217">
        <v>94</v>
      </c>
      <c r="I68" s="220"/>
      <c r="J68" s="222"/>
      <c r="K68" s="218"/>
      <c r="L68" s="223"/>
      <c r="M68" s="218"/>
      <c r="N68" s="217"/>
      <c r="O68" s="220"/>
      <c r="P68" s="224"/>
      <c r="Q68" s="218"/>
      <c r="R68" s="223"/>
      <c r="S68" s="218"/>
      <c r="T68" s="219"/>
      <c r="U68" s="220"/>
      <c r="V68" s="224"/>
      <c r="W68" s="218"/>
      <c r="X68" s="223"/>
      <c r="Y68" s="218"/>
      <c r="Z68" s="217"/>
      <c r="AA68" s="220">
        <f t="shared" si="4"/>
        <v>1</v>
      </c>
      <c r="AB68" s="221">
        <f t="shared" si="5"/>
        <v>0.003935185185185185</v>
      </c>
      <c r="AC68" s="218">
        <f t="shared" si="6"/>
        <v>39</v>
      </c>
      <c r="AD68" s="219">
        <f t="shared" si="7"/>
        <v>94</v>
      </c>
    </row>
    <row r="69" spans="1:30" ht="12.75">
      <c r="A69" s="26">
        <v>63</v>
      </c>
      <c r="B69" s="143" t="s">
        <v>65</v>
      </c>
      <c r="C69" s="240">
        <v>1</v>
      </c>
      <c r="D69" s="241" t="s">
        <v>34</v>
      </c>
      <c r="E69" s="242">
        <v>0.004166666666666667</v>
      </c>
      <c r="F69" s="215">
        <v>2008</v>
      </c>
      <c r="G69" s="216">
        <v>40</v>
      </c>
      <c r="H69" s="217">
        <v>96</v>
      </c>
      <c r="I69" s="220"/>
      <c r="J69" s="222"/>
      <c r="K69" s="218"/>
      <c r="L69" s="223"/>
      <c r="M69" s="218"/>
      <c r="N69" s="217"/>
      <c r="O69" s="220"/>
      <c r="P69" s="224"/>
      <c r="Q69" s="218"/>
      <c r="R69" s="223"/>
      <c r="S69" s="218"/>
      <c r="T69" s="219"/>
      <c r="U69" s="220"/>
      <c r="V69" s="224"/>
      <c r="W69" s="218"/>
      <c r="X69" s="223"/>
      <c r="Y69" s="218"/>
      <c r="Z69" s="217"/>
      <c r="AA69" s="220">
        <f t="shared" si="4"/>
        <v>1</v>
      </c>
      <c r="AB69" s="221">
        <f t="shared" si="5"/>
        <v>0.004166666666666667</v>
      </c>
      <c r="AC69" s="218">
        <f t="shared" si="6"/>
        <v>40</v>
      </c>
      <c r="AD69" s="219">
        <f t="shared" si="7"/>
        <v>96</v>
      </c>
    </row>
    <row r="70" spans="1:30" ht="12.75">
      <c r="A70" s="26">
        <v>64</v>
      </c>
      <c r="B70" s="143" t="s">
        <v>66</v>
      </c>
      <c r="C70" s="240">
        <v>1</v>
      </c>
      <c r="D70" s="241" t="s">
        <v>34</v>
      </c>
      <c r="E70" s="242">
        <v>0.004398148148148148</v>
      </c>
      <c r="F70" s="215">
        <v>2008</v>
      </c>
      <c r="G70" s="216">
        <v>41</v>
      </c>
      <c r="H70" s="217">
        <v>97</v>
      </c>
      <c r="I70" s="220"/>
      <c r="J70" s="222"/>
      <c r="K70" s="218"/>
      <c r="L70" s="223"/>
      <c r="M70" s="218"/>
      <c r="N70" s="217"/>
      <c r="O70" s="220"/>
      <c r="P70" s="224"/>
      <c r="Q70" s="218"/>
      <c r="R70" s="223"/>
      <c r="S70" s="218"/>
      <c r="T70" s="219"/>
      <c r="U70" s="220"/>
      <c r="V70" s="224"/>
      <c r="W70" s="218"/>
      <c r="X70" s="223"/>
      <c r="Y70" s="218"/>
      <c r="Z70" s="217"/>
      <c r="AA70" s="220">
        <f t="shared" si="4"/>
        <v>1</v>
      </c>
      <c r="AB70" s="221">
        <f t="shared" si="5"/>
        <v>0.004398148148148148</v>
      </c>
      <c r="AC70" s="218">
        <f t="shared" si="6"/>
        <v>41</v>
      </c>
      <c r="AD70" s="219">
        <f t="shared" si="7"/>
        <v>97</v>
      </c>
    </row>
    <row r="71" spans="1:30" ht="12.75">
      <c r="A71" s="26">
        <v>65</v>
      </c>
      <c r="B71" s="143" t="s">
        <v>67</v>
      </c>
      <c r="C71" s="240">
        <v>2</v>
      </c>
      <c r="D71" s="241" t="s">
        <v>21</v>
      </c>
      <c r="E71" s="242">
        <v>0.0045370370370370365</v>
      </c>
      <c r="F71" s="215">
        <v>2008</v>
      </c>
      <c r="G71" s="216">
        <v>42</v>
      </c>
      <c r="H71" s="217">
        <v>99</v>
      </c>
      <c r="I71" s="220"/>
      <c r="J71" s="222"/>
      <c r="K71" s="218"/>
      <c r="L71" s="223"/>
      <c r="M71" s="218"/>
      <c r="N71" s="217"/>
      <c r="O71" s="220"/>
      <c r="P71" s="224"/>
      <c r="Q71" s="218"/>
      <c r="R71" s="223"/>
      <c r="S71" s="218"/>
      <c r="T71" s="219"/>
      <c r="U71" s="220"/>
      <c r="V71" s="224"/>
      <c r="W71" s="218"/>
      <c r="X71" s="223"/>
      <c r="Y71" s="218"/>
      <c r="Z71" s="217"/>
      <c r="AA71" s="220">
        <f aca="true" t="shared" si="8" ref="AA71:AA76">COUNT(E71,K71,Q71,W71)</f>
        <v>1</v>
      </c>
      <c r="AB71" s="221">
        <f aca="true" t="shared" si="9" ref="AB71:AB76">MIN(E71,K71,Q71,W71)</f>
        <v>0.0045370370370370365</v>
      </c>
      <c r="AC71" s="218">
        <f aca="true" t="shared" si="10" ref="AC71:AC76">MIN(G71,M71,S71,Y71)</f>
        <v>42</v>
      </c>
      <c r="AD71" s="219">
        <f aca="true" t="shared" si="11" ref="AD71:AD76">MIN(H71,N71,T71,Z71)</f>
        <v>99</v>
      </c>
    </row>
    <row r="72" spans="1:30" ht="12.75">
      <c r="A72" s="26">
        <v>66</v>
      </c>
      <c r="B72" s="145" t="s">
        <v>109</v>
      </c>
      <c r="C72" s="243">
        <v>1</v>
      </c>
      <c r="D72" s="246" t="s">
        <v>89</v>
      </c>
      <c r="E72" s="242">
        <v>0.004976851851851852</v>
      </c>
      <c r="F72" s="215">
        <v>2011</v>
      </c>
      <c r="G72" s="218">
        <v>30</v>
      </c>
      <c r="H72" s="217">
        <v>100</v>
      </c>
      <c r="I72" s="220"/>
      <c r="J72" s="222"/>
      <c r="K72" s="218"/>
      <c r="L72" s="223"/>
      <c r="M72" s="218"/>
      <c r="N72" s="217"/>
      <c r="O72" s="220"/>
      <c r="P72" s="224"/>
      <c r="Q72" s="218"/>
      <c r="R72" s="223"/>
      <c r="S72" s="218"/>
      <c r="T72" s="219"/>
      <c r="U72" s="220"/>
      <c r="V72" s="224"/>
      <c r="W72" s="218"/>
      <c r="X72" s="223"/>
      <c r="Y72" s="218"/>
      <c r="Z72" s="217"/>
      <c r="AA72" s="220">
        <f t="shared" si="8"/>
        <v>1</v>
      </c>
      <c r="AB72" s="221">
        <f t="shared" si="9"/>
        <v>0.004976851851851852</v>
      </c>
      <c r="AC72" s="218">
        <f t="shared" si="10"/>
        <v>30</v>
      </c>
      <c r="AD72" s="219">
        <f t="shared" si="11"/>
        <v>100</v>
      </c>
    </row>
    <row r="73" spans="1:30" ht="12.75">
      <c r="A73" s="26">
        <v>67</v>
      </c>
      <c r="B73" s="143" t="s">
        <v>68</v>
      </c>
      <c r="C73" s="240">
        <v>1</v>
      </c>
      <c r="D73" s="241" t="s">
        <v>46</v>
      </c>
      <c r="E73" s="242">
        <v>0.005671296296296297</v>
      </c>
      <c r="F73" s="215">
        <v>2008</v>
      </c>
      <c r="G73" s="216">
        <v>43</v>
      </c>
      <c r="H73" s="217">
        <v>101</v>
      </c>
      <c r="I73" s="220"/>
      <c r="J73" s="222"/>
      <c r="K73" s="218"/>
      <c r="L73" s="223"/>
      <c r="M73" s="218"/>
      <c r="N73" s="217"/>
      <c r="O73" s="220"/>
      <c r="P73" s="224"/>
      <c r="Q73" s="218"/>
      <c r="R73" s="223"/>
      <c r="S73" s="218"/>
      <c r="T73" s="219"/>
      <c r="U73" s="220"/>
      <c r="V73" s="224"/>
      <c r="W73" s="218"/>
      <c r="X73" s="223"/>
      <c r="Y73" s="218"/>
      <c r="Z73" s="217"/>
      <c r="AA73" s="220">
        <f t="shared" si="8"/>
        <v>1</v>
      </c>
      <c r="AB73" s="221">
        <f t="shared" si="9"/>
        <v>0.005671296296296297</v>
      </c>
      <c r="AC73" s="218">
        <f t="shared" si="10"/>
        <v>43</v>
      </c>
      <c r="AD73" s="219">
        <f t="shared" si="11"/>
        <v>101</v>
      </c>
    </row>
    <row r="74" spans="1:30" ht="12.75">
      <c r="A74" s="26">
        <v>68</v>
      </c>
      <c r="B74" s="145" t="s">
        <v>110</v>
      </c>
      <c r="C74" s="243">
        <v>1</v>
      </c>
      <c r="D74" s="246" t="s">
        <v>89</v>
      </c>
      <c r="E74" s="242">
        <v>0.00625</v>
      </c>
      <c r="F74" s="215">
        <v>2011</v>
      </c>
      <c r="G74" s="218">
        <v>31</v>
      </c>
      <c r="H74" s="217">
        <v>102</v>
      </c>
      <c r="I74" s="220"/>
      <c r="J74" s="222"/>
      <c r="K74" s="218"/>
      <c r="L74" s="223"/>
      <c r="M74" s="218"/>
      <c r="N74" s="217"/>
      <c r="O74" s="220"/>
      <c r="P74" s="224"/>
      <c r="Q74" s="218"/>
      <c r="R74" s="223"/>
      <c r="S74" s="218"/>
      <c r="T74" s="219"/>
      <c r="U74" s="220"/>
      <c r="V74" s="224"/>
      <c r="W74" s="218"/>
      <c r="X74" s="223"/>
      <c r="Y74" s="218"/>
      <c r="Z74" s="217"/>
      <c r="AA74" s="220">
        <f t="shared" si="8"/>
        <v>1</v>
      </c>
      <c r="AB74" s="221">
        <f t="shared" si="9"/>
        <v>0.00625</v>
      </c>
      <c r="AC74" s="218">
        <f t="shared" si="10"/>
        <v>31</v>
      </c>
      <c r="AD74" s="219">
        <f t="shared" si="11"/>
        <v>102</v>
      </c>
    </row>
    <row r="75" spans="1:30" ht="12.75">
      <c r="A75" s="26">
        <v>69</v>
      </c>
      <c r="B75" s="145" t="s">
        <v>111</v>
      </c>
      <c r="C75" s="151"/>
      <c r="D75" s="152"/>
      <c r="E75" s="218"/>
      <c r="F75" s="215"/>
      <c r="G75" s="216"/>
      <c r="H75" s="217"/>
      <c r="I75" s="220"/>
      <c r="J75" s="222"/>
      <c r="K75" s="218"/>
      <c r="L75" s="223"/>
      <c r="M75" s="218"/>
      <c r="N75" s="217"/>
      <c r="O75" s="243">
        <v>1</v>
      </c>
      <c r="P75" s="244" t="s">
        <v>91</v>
      </c>
      <c r="Q75" s="242">
        <v>0.006712962962962963</v>
      </c>
      <c r="R75" s="215">
        <v>2011</v>
      </c>
      <c r="S75" s="218">
        <v>32</v>
      </c>
      <c r="T75" s="219">
        <v>103</v>
      </c>
      <c r="U75" s="243"/>
      <c r="V75" s="244"/>
      <c r="W75" s="242"/>
      <c r="X75" s="215"/>
      <c r="Y75" s="218"/>
      <c r="Z75" s="217"/>
      <c r="AA75" s="220">
        <f t="shared" si="8"/>
        <v>1</v>
      </c>
      <c r="AB75" s="221">
        <f t="shared" si="9"/>
        <v>0.006712962962962963</v>
      </c>
      <c r="AC75" s="218">
        <f t="shared" si="10"/>
        <v>32</v>
      </c>
      <c r="AD75" s="219">
        <f t="shared" si="11"/>
        <v>103</v>
      </c>
    </row>
    <row r="76" spans="1:30" ht="14.25" customHeight="1" thickBot="1">
      <c r="A76" s="36">
        <v>70</v>
      </c>
      <c r="B76" s="332" t="s">
        <v>112</v>
      </c>
      <c r="C76" s="333">
        <v>1</v>
      </c>
      <c r="D76" s="334" t="s">
        <v>30</v>
      </c>
      <c r="E76" s="335">
        <v>0.010879629629629631</v>
      </c>
      <c r="F76" s="226">
        <v>2011</v>
      </c>
      <c r="G76" s="225">
        <v>33</v>
      </c>
      <c r="H76" s="227">
        <v>105</v>
      </c>
      <c r="I76" s="228"/>
      <c r="J76" s="229"/>
      <c r="K76" s="225"/>
      <c r="L76" s="230"/>
      <c r="M76" s="225"/>
      <c r="N76" s="227"/>
      <c r="O76" s="228"/>
      <c r="P76" s="231"/>
      <c r="Q76" s="225"/>
      <c r="R76" s="230"/>
      <c r="S76" s="225"/>
      <c r="T76" s="232"/>
      <c r="U76" s="228"/>
      <c r="V76" s="231"/>
      <c r="W76" s="225"/>
      <c r="X76" s="230"/>
      <c r="Y76" s="225"/>
      <c r="Z76" s="227"/>
      <c r="AA76" s="228">
        <f t="shared" si="8"/>
        <v>1</v>
      </c>
      <c r="AB76" s="233">
        <f t="shared" si="9"/>
        <v>0.010879629629629631</v>
      </c>
      <c r="AC76" s="225">
        <f t="shared" si="10"/>
        <v>33</v>
      </c>
      <c r="AD76" s="232">
        <f t="shared" si="11"/>
        <v>105</v>
      </c>
    </row>
  </sheetData>
  <autoFilter ref="A6:F31"/>
  <mergeCells count="7">
    <mergeCell ref="O5:T5"/>
    <mergeCell ref="U5:Z5"/>
    <mergeCell ref="AA5:AD5"/>
    <mergeCell ref="A2:AD2"/>
    <mergeCell ref="A3:AD3"/>
    <mergeCell ref="C5:H5"/>
    <mergeCell ref="I5:N5"/>
  </mergeCells>
  <printOptions/>
  <pageMargins left="0.31" right="0.38" top="0.52" bottom="0.51" header="0.5" footer="0.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workbookViewId="0" topLeftCell="A8">
      <selection activeCell="A23" sqref="A23:H23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22.25390625" style="0" customWidth="1"/>
    <col min="4" max="4" width="3.125" style="0" customWidth="1"/>
    <col min="5" max="5" width="6.00390625" style="0" customWidth="1"/>
    <col min="6" max="6" width="10.375" style="0" customWidth="1"/>
    <col min="7" max="7" width="8.625" style="3" customWidth="1"/>
    <col min="8" max="8" width="9.375" style="3" customWidth="1"/>
    <col min="9" max="12" width="5.375" style="3" customWidth="1"/>
    <col min="13" max="13" width="7.25390625" style="3" customWidth="1"/>
    <col min="14" max="14" width="7.375" style="3" customWidth="1"/>
    <col min="15" max="15" width="8.75390625" style="0" customWidth="1"/>
    <col min="17" max="17" width="5.625" style="0" customWidth="1"/>
    <col min="18" max="18" width="5.875" style="0" customWidth="1"/>
  </cols>
  <sheetData>
    <row r="2" spans="1:18" ht="34.5" customHeight="1">
      <c r="A2" s="303" t="s">
        <v>158</v>
      </c>
      <c r="B2" s="304"/>
      <c r="C2" s="304"/>
      <c r="D2" s="304"/>
      <c r="E2" s="304"/>
      <c r="F2" s="304"/>
      <c r="G2" s="304"/>
      <c r="H2" s="30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304" t="s">
        <v>174</v>
      </c>
      <c r="B4" s="304"/>
      <c r="C4" s="304"/>
      <c r="D4" s="304"/>
      <c r="E4" s="304"/>
      <c r="F4" s="304"/>
      <c r="G4" s="304"/>
      <c r="H4" s="30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85" t="s">
        <v>159</v>
      </c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61.5" customHeight="1" thickBot="1">
      <c r="A6" s="283" t="s">
        <v>4</v>
      </c>
      <c r="B6" s="284" t="s">
        <v>143</v>
      </c>
      <c r="C6" s="268" t="s">
        <v>144</v>
      </c>
      <c r="D6" s="269" t="s">
        <v>136</v>
      </c>
      <c r="E6" s="270" t="s">
        <v>178</v>
      </c>
      <c r="F6" s="270" t="s">
        <v>133</v>
      </c>
      <c r="G6" s="270" t="s">
        <v>132</v>
      </c>
      <c r="H6" s="271" t="s">
        <v>157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272">
        <v>1</v>
      </c>
      <c r="B7" s="279">
        <v>2008</v>
      </c>
      <c r="C7" s="266" t="s">
        <v>140</v>
      </c>
      <c r="D7" s="266">
        <v>1</v>
      </c>
      <c r="E7" s="266">
        <v>2</v>
      </c>
      <c r="F7" s="267">
        <v>0.008171296296296296</v>
      </c>
      <c r="G7" s="267">
        <f aca="true" t="shared" si="0" ref="G7:G20">F7/5</f>
        <v>0.0016342592592592593</v>
      </c>
      <c r="H7" s="29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273">
        <v>2</v>
      </c>
      <c r="B8" s="280">
        <v>2008</v>
      </c>
      <c r="C8" s="262" t="s">
        <v>141</v>
      </c>
      <c r="D8" s="262">
        <v>2</v>
      </c>
      <c r="E8" s="262">
        <v>3</v>
      </c>
      <c r="F8" s="263">
        <v>0.008599537037037036</v>
      </c>
      <c r="G8" s="263">
        <f t="shared" si="0"/>
        <v>0.0017199074074074072</v>
      </c>
      <c r="H8" s="27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273">
        <v>3</v>
      </c>
      <c r="B9" s="280">
        <v>2008</v>
      </c>
      <c r="C9" s="262" t="s">
        <v>139</v>
      </c>
      <c r="D9" s="262">
        <v>3</v>
      </c>
      <c r="E9" s="262">
        <v>8</v>
      </c>
      <c r="F9" s="263">
        <v>0.01082175925925926</v>
      </c>
      <c r="G9" s="263">
        <f t="shared" si="0"/>
        <v>0.002164351851851852</v>
      </c>
      <c r="H9" s="27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273">
        <v>4</v>
      </c>
      <c r="B10" s="280">
        <v>2008</v>
      </c>
      <c r="C10" s="262" t="s">
        <v>134</v>
      </c>
      <c r="D10" s="262">
        <v>4</v>
      </c>
      <c r="E10" s="262">
        <v>10</v>
      </c>
      <c r="F10" s="263">
        <v>0.012175925925925929</v>
      </c>
      <c r="G10" s="263">
        <f t="shared" si="0"/>
        <v>0.0024351851851851856</v>
      </c>
      <c r="H10" s="274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273">
        <v>5</v>
      </c>
      <c r="B11" s="280">
        <v>2008</v>
      </c>
      <c r="C11" s="262" t="s">
        <v>135</v>
      </c>
      <c r="D11" s="262">
        <v>5</v>
      </c>
      <c r="E11" s="262">
        <v>11</v>
      </c>
      <c r="F11" s="263">
        <v>0.013564814814814816</v>
      </c>
      <c r="G11" s="263">
        <f t="shared" si="0"/>
        <v>0.002712962962962963</v>
      </c>
      <c r="H11" s="274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273">
        <v>6</v>
      </c>
      <c r="B12" s="280">
        <v>2009</v>
      </c>
      <c r="C12" s="262" t="s">
        <v>140</v>
      </c>
      <c r="D12" s="262">
        <v>1</v>
      </c>
      <c r="E12" s="262">
        <v>1</v>
      </c>
      <c r="F12" s="263">
        <v>0.007440393518518518</v>
      </c>
      <c r="G12" s="263">
        <f t="shared" si="0"/>
        <v>0.0014880787037037037</v>
      </c>
      <c r="H12" s="274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273">
        <v>7</v>
      </c>
      <c r="B13" s="280">
        <v>2009</v>
      </c>
      <c r="C13" s="262" t="s">
        <v>139</v>
      </c>
      <c r="D13" s="262">
        <v>2</v>
      </c>
      <c r="E13" s="262">
        <v>7</v>
      </c>
      <c r="F13" s="263">
        <v>0.010231481481481482</v>
      </c>
      <c r="G13" s="263">
        <f t="shared" si="0"/>
        <v>0.0020462962962962965</v>
      </c>
      <c r="H13" s="274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273">
        <v>8</v>
      </c>
      <c r="B14" s="280">
        <v>2009</v>
      </c>
      <c r="C14" s="262" t="s">
        <v>135</v>
      </c>
      <c r="D14" s="262">
        <v>3</v>
      </c>
      <c r="E14" s="262">
        <v>12</v>
      </c>
      <c r="F14" s="263">
        <v>0.027233796296296298</v>
      </c>
      <c r="G14" s="263">
        <f t="shared" si="0"/>
        <v>0.00544675925925926</v>
      </c>
      <c r="H14" s="275" t="s">
        <v>172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273">
        <v>9</v>
      </c>
      <c r="B15" s="280">
        <v>2009</v>
      </c>
      <c r="C15" s="262" t="s">
        <v>137</v>
      </c>
      <c r="D15" s="262">
        <v>4</v>
      </c>
      <c r="E15" s="262">
        <v>13</v>
      </c>
      <c r="F15" s="263">
        <v>0.029317129629629634</v>
      </c>
      <c r="G15" s="263">
        <f t="shared" si="0"/>
        <v>0.0058634259259259264</v>
      </c>
      <c r="H15" s="275" t="s">
        <v>172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273">
        <v>10</v>
      </c>
      <c r="B16" s="280">
        <v>2009</v>
      </c>
      <c r="C16" s="262" t="s">
        <v>138</v>
      </c>
      <c r="D16" s="262">
        <v>5</v>
      </c>
      <c r="E16" s="262">
        <v>14</v>
      </c>
      <c r="F16" s="265">
        <v>0.04200231481481481</v>
      </c>
      <c r="G16" s="263">
        <f t="shared" si="0"/>
        <v>0.008400462962962962</v>
      </c>
      <c r="H16" s="275" t="s">
        <v>173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273">
        <v>11</v>
      </c>
      <c r="B17" s="280">
        <v>2011</v>
      </c>
      <c r="C17" s="262" t="s">
        <v>139</v>
      </c>
      <c r="D17" s="262">
        <v>1</v>
      </c>
      <c r="E17" s="262">
        <v>4</v>
      </c>
      <c r="F17" s="263">
        <v>0.009850115740740741</v>
      </c>
      <c r="G17" s="263">
        <f t="shared" si="0"/>
        <v>0.0019700231481481483</v>
      </c>
      <c r="H17" s="274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273">
        <v>12</v>
      </c>
      <c r="B18" s="280">
        <v>2011</v>
      </c>
      <c r="C18" s="262" t="s">
        <v>142</v>
      </c>
      <c r="D18" s="262">
        <v>2</v>
      </c>
      <c r="E18" s="262">
        <v>5</v>
      </c>
      <c r="F18" s="263">
        <v>0.010109375</v>
      </c>
      <c r="G18" s="263">
        <f t="shared" si="0"/>
        <v>0.0020218750000000002</v>
      </c>
      <c r="H18" s="274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273">
        <v>13</v>
      </c>
      <c r="B19" s="280">
        <v>2011</v>
      </c>
      <c r="C19" s="262" t="s">
        <v>134</v>
      </c>
      <c r="D19" s="262">
        <v>2</v>
      </c>
      <c r="E19" s="262">
        <v>5</v>
      </c>
      <c r="F19" s="263">
        <v>0.010109375</v>
      </c>
      <c r="G19" s="263">
        <f t="shared" si="0"/>
        <v>0.0020218750000000002</v>
      </c>
      <c r="H19" s="27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thickBot="1">
      <c r="A20" s="276">
        <v>14</v>
      </c>
      <c r="B20" s="281">
        <v>2011</v>
      </c>
      <c r="C20" s="277" t="s">
        <v>140</v>
      </c>
      <c r="D20" s="277">
        <v>4</v>
      </c>
      <c r="E20" s="277">
        <v>9</v>
      </c>
      <c r="F20" s="278">
        <v>0.011140046296296295</v>
      </c>
      <c r="G20" s="278">
        <f t="shared" si="0"/>
        <v>0.002228009259259259</v>
      </c>
      <c r="H20" s="290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1"/>
      <c r="F21" s="20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53.25" customHeight="1">
      <c r="A22" s="305" t="s">
        <v>131</v>
      </c>
      <c r="B22" s="305"/>
      <c r="C22" s="305"/>
      <c r="D22" s="305"/>
      <c r="E22" s="305"/>
      <c r="F22" s="305"/>
      <c r="G22" s="305"/>
      <c r="H22" s="305"/>
      <c r="I22" s="164"/>
      <c r="J22" s="164"/>
      <c r="K22" s="164"/>
      <c r="L22" s="1"/>
      <c r="M22" s="1"/>
      <c r="N22" s="1"/>
      <c r="O22" s="1"/>
      <c r="P22" s="1"/>
      <c r="Q22" s="1"/>
      <c r="R22" s="1"/>
    </row>
    <row r="23" spans="1:18" ht="53.25" customHeight="1">
      <c r="A23" s="306" t="s">
        <v>175</v>
      </c>
      <c r="B23" s="306"/>
      <c r="C23" s="306"/>
      <c r="D23" s="306"/>
      <c r="E23" s="306"/>
      <c r="F23" s="306"/>
      <c r="G23" s="306"/>
      <c r="H23" s="306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9" ht="19.5" customHeight="1"/>
  </sheetData>
  <mergeCells count="4">
    <mergeCell ref="A2:H2"/>
    <mergeCell ref="A22:H22"/>
    <mergeCell ref="A23:H23"/>
    <mergeCell ref="A4:H4"/>
  </mergeCells>
  <printOptions/>
  <pageMargins left="0.54" right="0.53" top="0.51" bottom="0.53" header="0.5" footer="0.5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workbookViewId="0" topLeftCell="A9">
      <selection activeCell="A21" sqref="A21:I21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22.25390625" style="0" customWidth="1"/>
    <col min="4" max="4" width="3.125" style="0" customWidth="1"/>
    <col min="5" max="5" width="5.125" style="0" customWidth="1"/>
    <col min="6" max="6" width="7.25390625" style="0" customWidth="1"/>
    <col min="7" max="7" width="10.375" style="0" customWidth="1"/>
    <col min="8" max="8" width="8.625" style="3" customWidth="1"/>
    <col min="9" max="9" width="9.375" style="3" customWidth="1"/>
    <col min="10" max="13" width="5.375" style="3" customWidth="1"/>
    <col min="14" max="14" width="7.25390625" style="3" customWidth="1"/>
    <col min="15" max="15" width="7.375" style="3" customWidth="1"/>
    <col min="16" max="16" width="8.75390625" style="0" customWidth="1"/>
    <col min="18" max="18" width="5.625" style="0" customWidth="1"/>
    <col min="19" max="19" width="5.875" style="0" customWidth="1"/>
  </cols>
  <sheetData>
    <row r="2" spans="1:19" ht="34.5" customHeight="1">
      <c r="A2" s="303" t="s">
        <v>180</v>
      </c>
      <c r="B2" s="304"/>
      <c r="C2" s="304"/>
      <c r="D2" s="304"/>
      <c r="E2" s="304"/>
      <c r="F2" s="304"/>
      <c r="G2" s="304"/>
      <c r="H2" s="304"/>
      <c r="I2" s="304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304" t="s">
        <v>150</v>
      </c>
      <c r="B4" s="304"/>
      <c r="C4" s="304"/>
      <c r="D4" s="304"/>
      <c r="E4" s="304"/>
      <c r="F4" s="304"/>
      <c r="G4" s="304"/>
      <c r="H4" s="304"/>
      <c r="I4" s="304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>
      <c r="A5" s="285" t="s">
        <v>159</v>
      </c>
      <c r="B5" s="1"/>
      <c r="C5" s="1"/>
      <c r="D5" s="1"/>
      <c r="E5" s="1"/>
      <c r="F5" s="1"/>
      <c r="G5" s="1"/>
      <c r="H5" s="1"/>
      <c r="I5" s="4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7.5" customHeight="1" thickBot="1">
      <c r="A6" s="283" t="s">
        <v>4</v>
      </c>
      <c r="B6" s="284" t="s">
        <v>143</v>
      </c>
      <c r="C6" s="268" t="s">
        <v>161</v>
      </c>
      <c r="D6" s="269" t="s">
        <v>136</v>
      </c>
      <c r="E6" s="270" t="s">
        <v>179</v>
      </c>
      <c r="F6" s="286" t="s">
        <v>167</v>
      </c>
      <c r="G6" s="270" t="s">
        <v>166</v>
      </c>
      <c r="H6" s="270" t="s">
        <v>132</v>
      </c>
      <c r="I6" s="271" t="s">
        <v>157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282">
        <v>1</v>
      </c>
      <c r="B7" s="287">
        <v>2008</v>
      </c>
      <c r="C7" s="288" t="s">
        <v>163</v>
      </c>
      <c r="D7" s="288">
        <v>1</v>
      </c>
      <c r="E7" s="288">
        <v>2</v>
      </c>
      <c r="F7" s="288">
        <v>10</v>
      </c>
      <c r="G7" s="289">
        <v>0.01596527777777778</v>
      </c>
      <c r="H7" s="289">
        <f>G7/F7</f>
        <v>0.0015965277777777779</v>
      </c>
      <c r="I7" s="295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273">
        <v>2</v>
      </c>
      <c r="B8" s="280">
        <v>2008</v>
      </c>
      <c r="C8" s="264" t="s">
        <v>164</v>
      </c>
      <c r="D8" s="262">
        <v>2</v>
      </c>
      <c r="E8" s="262">
        <v>4</v>
      </c>
      <c r="F8" s="262">
        <v>10</v>
      </c>
      <c r="G8" s="263">
        <v>0.01864756944444444</v>
      </c>
      <c r="H8" s="263">
        <f>G8/F8</f>
        <v>0.0018647569444444438</v>
      </c>
      <c r="I8" s="274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273">
        <v>3</v>
      </c>
      <c r="B9" s="280">
        <v>2008</v>
      </c>
      <c r="C9" s="262" t="s">
        <v>162</v>
      </c>
      <c r="D9" s="262">
        <v>3</v>
      </c>
      <c r="E9" s="262">
        <v>7</v>
      </c>
      <c r="F9" s="262">
        <v>10</v>
      </c>
      <c r="G9" s="263">
        <v>0.027592592592592596</v>
      </c>
      <c r="H9" s="263">
        <f>G9/F9</f>
        <v>0.0027592592592592595</v>
      </c>
      <c r="I9" s="27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273">
        <v>4</v>
      </c>
      <c r="B10" s="280">
        <v>2009</v>
      </c>
      <c r="C10" s="266" t="s">
        <v>165</v>
      </c>
      <c r="D10" s="262">
        <v>1</v>
      </c>
      <c r="E10" s="262">
        <v>3</v>
      </c>
      <c r="F10" s="262">
        <v>8</v>
      </c>
      <c r="G10" s="293">
        <v>0.013495370370370371</v>
      </c>
      <c r="H10" s="263">
        <f>G10/F10</f>
        <v>0.0016869212962962964</v>
      </c>
      <c r="I10" s="274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273">
        <v>5</v>
      </c>
      <c r="B11" s="280">
        <v>2009</v>
      </c>
      <c r="C11" s="262" t="s">
        <v>163</v>
      </c>
      <c r="D11" s="262">
        <v>2</v>
      </c>
      <c r="E11" s="262">
        <v>5</v>
      </c>
      <c r="F11" s="262">
        <v>8</v>
      </c>
      <c r="G11" s="263">
        <v>0.015685185185185187</v>
      </c>
      <c r="H11" s="263">
        <f>G11/F11</f>
        <v>0.0019606481481481484</v>
      </c>
      <c r="I11" s="274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273">
        <v>6</v>
      </c>
      <c r="B12" s="280">
        <v>2009</v>
      </c>
      <c r="C12" s="262" t="s">
        <v>162</v>
      </c>
      <c r="D12" s="262">
        <v>4</v>
      </c>
      <c r="E12" s="262"/>
      <c r="F12" s="262">
        <v>8</v>
      </c>
      <c r="G12" s="294" t="s">
        <v>168</v>
      </c>
      <c r="H12" s="263" t="s">
        <v>168</v>
      </c>
      <c r="I12" s="274" t="s">
        <v>169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273">
        <v>7</v>
      </c>
      <c r="B13" s="280">
        <v>2009</v>
      </c>
      <c r="C13" s="264" t="s">
        <v>164</v>
      </c>
      <c r="D13" s="262">
        <v>4</v>
      </c>
      <c r="E13" s="262"/>
      <c r="F13" s="262">
        <v>8</v>
      </c>
      <c r="G13" s="263" t="s">
        <v>168</v>
      </c>
      <c r="H13" s="263" t="s">
        <v>168</v>
      </c>
      <c r="I13" s="274" t="s">
        <v>170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273">
        <v>8</v>
      </c>
      <c r="B14" s="280">
        <v>2011</v>
      </c>
      <c r="C14" s="292" t="s">
        <v>164</v>
      </c>
      <c r="D14" s="262">
        <v>1</v>
      </c>
      <c r="E14" s="262">
        <v>1</v>
      </c>
      <c r="F14" s="262">
        <v>8</v>
      </c>
      <c r="G14" s="263">
        <v>0.010497685185185186</v>
      </c>
      <c r="H14" s="263">
        <f>G14/F14</f>
        <v>0.0013122106481481483</v>
      </c>
      <c r="I14" s="274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273">
        <v>9</v>
      </c>
      <c r="B15" s="280">
        <v>2011</v>
      </c>
      <c r="C15" s="262" t="s">
        <v>163</v>
      </c>
      <c r="D15" s="262">
        <v>2</v>
      </c>
      <c r="E15" s="262">
        <v>6</v>
      </c>
      <c r="F15" s="262">
        <v>8</v>
      </c>
      <c r="G15" s="263">
        <v>0.01765046296296296</v>
      </c>
      <c r="H15" s="263">
        <f>G15/F15</f>
        <v>0.00220630787037037</v>
      </c>
      <c r="I15" s="274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273">
        <v>10</v>
      </c>
      <c r="B16" s="280">
        <v>2011</v>
      </c>
      <c r="C16" s="262" t="s">
        <v>162</v>
      </c>
      <c r="D16" s="262">
        <v>3</v>
      </c>
      <c r="E16" s="262">
        <v>8</v>
      </c>
      <c r="F16" s="262">
        <v>8</v>
      </c>
      <c r="G16" s="263">
        <v>0.029097222222222222</v>
      </c>
      <c r="H16" s="263">
        <f>G16/F16</f>
        <v>0.0036371527777777778</v>
      </c>
      <c r="I16" s="274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thickBot="1">
      <c r="A17" s="276">
        <v>11</v>
      </c>
      <c r="B17" s="281">
        <v>2011</v>
      </c>
      <c r="C17" s="277" t="s">
        <v>165</v>
      </c>
      <c r="D17" s="277">
        <v>4</v>
      </c>
      <c r="E17" s="277">
        <v>9</v>
      </c>
      <c r="F17" s="277">
        <v>8</v>
      </c>
      <c r="G17" s="278">
        <v>0.0690625</v>
      </c>
      <c r="H17" s="278">
        <f>G17/F17</f>
        <v>0.0086328125</v>
      </c>
      <c r="I17" s="290" t="s">
        <v>171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20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53.25" customHeight="1">
      <c r="A19" s="305" t="s">
        <v>131</v>
      </c>
      <c r="B19" s="305"/>
      <c r="C19" s="305"/>
      <c r="D19" s="305"/>
      <c r="E19" s="305"/>
      <c r="F19" s="305"/>
      <c r="G19" s="305"/>
      <c r="H19" s="305"/>
      <c r="I19" s="305"/>
      <c r="J19" s="164"/>
      <c r="K19" s="164"/>
      <c r="L19" s="164"/>
      <c r="M19" s="1"/>
      <c r="N19" s="1"/>
      <c r="O19" s="1"/>
      <c r="P19" s="1"/>
      <c r="Q19" s="1"/>
      <c r="R19" s="1"/>
      <c r="S19" s="1"/>
    </row>
    <row r="20" spans="1:19" ht="40.5" customHeight="1">
      <c r="A20" s="306" t="s">
        <v>181</v>
      </c>
      <c r="B20" s="307"/>
      <c r="C20" s="307"/>
      <c r="D20" s="307"/>
      <c r="E20" s="307"/>
      <c r="F20" s="307"/>
      <c r="G20" s="307"/>
      <c r="H20" s="307"/>
      <c r="I20" s="307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7.75" customHeight="1">
      <c r="A21" s="306" t="s">
        <v>182</v>
      </c>
      <c r="B21" s="307"/>
      <c r="C21" s="307"/>
      <c r="D21" s="307"/>
      <c r="E21" s="307"/>
      <c r="F21" s="307"/>
      <c r="G21" s="307"/>
      <c r="H21" s="307"/>
      <c r="I21" s="307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ht="19.5" customHeight="1"/>
  </sheetData>
  <mergeCells count="5">
    <mergeCell ref="A21:I21"/>
    <mergeCell ref="A2:I2"/>
    <mergeCell ref="A19:I19"/>
    <mergeCell ref="A4:I4"/>
    <mergeCell ref="A20:I20"/>
  </mergeCells>
  <printOptions/>
  <pageMargins left="0.75" right="0.75" top="0.51" bottom="0.53" header="0.5" footer="0.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5">
      <selection activeCell="N17" sqref="N17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5.875" style="0" customWidth="1"/>
    <col min="5" max="5" width="5.25390625" style="3" customWidth="1"/>
    <col min="6" max="11" width="5.375" style="3" customWidth="1"/>
    <col min="12" max="12" width="5.75390625" style="3" customWidth="1"/>
    <col min="13" max="13" width="6.125" style="3" customWidth="1"/>
    <col min="14" max="14" width="6.375" style="0" customWidth="1"/>
    <col min="15" max="15" width="3.625" style="46" customWidth="1"/>
  </cols>
  <sheetData>
    <row r="2" spans="1:16" ht="15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2"/>
    </row>
    <row r="3" spans="1:16" ht="1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"/>
    </row>
    <row r="4" spans="1:15" ht="17.25" customHeight="1" thickBot="1">
      <c r="A4" t="s">
        <v>2</v>
      </c>
      <c r="O4" s="4" t="s">
        <v>3</v>
      </c>
    </row>
    <row r="5" spans="1:16" ht="101.25" customHeight="1" thickBot="1">
      <c r="A5" s="5" t="s">
        <v>4</v>
      </c>
      <c r="B5" s="6" t="s">
        <v>5</v>
      </c>
      <c r="C5" s="7" t="s">
        <v>6</v>
      </c>
      <c r="D5" s="8" t="s">
        <v>7</v>
      </c>
      <c r="E5" s="9" t="s">
        <v>8</v>
      </c>
      <c r="F5" s="10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2" t="s">
        <v>16</v>
      </c>
      <c r="N5" s="13" t="s">
        <v>17</v>
      </c>
      <c r="O5" s="14" t="s">
        <v>18</v>
      </c>
      <c r="P5" s="15"/>
    </row>
    <row r="6" spans="1:15" ht="12.75">
      <c r="A6" s="16">
        <v>1</v>
      </c>
      <c r="B6" s="17" t="s">
        <v>19</v>
      </c>
      <c r="C6" s="18" t="s">
        <v>20</v>
      </c>
      <c r="D6" s="19" t="s">
        <v>21</v>
      </c>
      <c r="E6" s="20">
        <v>0.0009953703703703704</v>
      </c>
      <c r="F6" s="21"/>
      <c r="G6" s="22"/>
      <c r="H6" s="22"/>
      <c r="I6" s="22"/>
      <c r="J6" s="22"/>
      <c r="K6" s="22"/>
      <c r="L6" s="22"/>
      <c r="M6" s="23"/>
      <c r="N6" s="24">
        <v>0.0009953703703703704</v>
      </c>
      <c r="O6" s="25">
        <v>1</v>
      </c>
    </row>
    <row r="7" spans="1:15" ht="12.75">
      <c r="A7" s="26">
        <v>2</v>
      </c>
      <c r="B7" s="27" t="s">
        <v>22</v>
      </c>
      <c r="C7" s="28">
        <v>2</v>
      </c>
      <c r="D7" s="29" t="s">
        <v>23</v>
      </c>
      <c r="E7" s="30">
        <v>0.0010300925925925926</v>
      </c>
      <c r="F7" s="31"/>
      <c r="G7" s="32"/>
      <c r="H7" s="32"/>
      <c r="I7" s="32"/>
      <c r="J7" s="32"/>
      <c r="K7" s="32"/>
      <c r="L7" s="32"/>
      <c r="M7" s="33"/>
      <c r="N7" s="34">
        <v>0.0010300925925925926</v>
      </c>
      <c r="O7" s="35">
        <v>2</v>
      </c>
    </row>
    <row r="8" spans="1:15" ht="12.75">
      <c r="A8" s="26">
        <v>3</v>
      </c>
      <c r="B8" s="27" t="s">
        <v>24</v>
      </c>
      <c r="C8" s="28">
        <v>2</v>
      </c>
      <c r="D8" s="29" t="s">
        <v>23</v>
      </c>
      <c r="E8" s="30">
        <v>0.001099537037037037</v>
      </c>
      <c r="F8" s="31"/>
      <c r="G8" s="32"/>
      <c r="H8" s="32"/>
      <c r="I8" s="32"/>
      <c r="J8" s="32"/>
      <c r="K8" s="32"/>
      <c r="L8" s="32"/>
      <c r="M8" s="33"/>
      <c r="N8" s="34">
        <v>0.001099537037037037</v>
      </c>
      <c r="O8" s="35">
        <v>3</v>
      </c>
    </row>
    <row r="9" spans="1:15" ht="12.75">
      <c r="A9" s="26">
        <v>4</v>
      </c>
      <c r="B9" s="27" t="s">
        <v>25</v>
      </c>
      <c r="C9" s="28">
        <v>2</v>
      </c>
      <c r="D9" s="29" t="s">
        <v>21</v>
      </c>
      <c r="E9" s="30">
        <v>0.001261574074074074</v>
      </c>
      <c r="F9" s="31"/>
      <c r="G9" s="32"/>
      <c r="H9" s="32"/>
      <c r="I9" s="32"/>
      <c r="J9" s="32"/>
      <c r="K9" s="32"/>
      <c r="L9" s="32"/>
      <c r="M9" s="33"/>
      <c r="N9" s="34">
        <v>0.001261574074074074</v>
      </c>
      <c r="O9" s="35">
        <v>4</v>
      </c>
    </row>
    <row r="10" spans="1:15" ht="12.75">
      <c r="A10" s="26">
        <v>5</v>
      </c>
      <c r="B10" s="27" t="s">
        <v>26</v>
      </c>
      <c r="C10" s="28">
        <v>2</v>
      </c>
      <c r="D10" s="29" t="s">
        <v>23</v>
      </c>
      <c r="E10" s="30">
        <v>0.0010648148148148147</v>
      </c>
      <c r="F10" s="31"/>
      <c r="G10" s="32"/>
      <c r="H10" s="32"/>
      <c r="I10" s="32"/>
      <c r="J10" s="32"/>
      <c r="K10" s="32"/>
      <c r="L10" s="32"/>
      <c r="M10" s="33">
        <v>0.00023148148148148146</v>
      </c>
      <c r="N10" s="34">
        <v>0.001296296296296296</v>
      </c>
      <c r="O10" s="35">
        <v>5</v>
      </c>
    </row>
    <row r="11" spans="1:15" ht="12.75">
      <c r="A11" s="26">
        <v>6</v>
      </c>
      <c r="B11" s="27" t="s">
        <v>27</v>
      </c>
      <c r="C11" s="28" t="s">
        <v>28</v>
      </c>
      <c r="D11" s="29">
        <v>0</v>
      </c>
      <c r="E11" s="30">
        <v>0.001365740740740741</v>
      </c>
      <c r="F11" s="31"/>
      <c r="G11" s="32"/>
      <c r="H11" s="32"/>
      <c r="I11" s="32"/>
      <c r="J11" s="32"/>
      <c r="K11" s="32"/>
      <c r="L11" s="32"/>
      <c r="M11" s="33"/>
      <c r="N11" s="34">
        <v>0.001365740740740741</v>
      </c>
      <c r="O11" s="35">
        <v>6</v>
      </c>
    </row>
    <row r="12" spans="1:15" ht="12.75">
      <c r="A12" s="26">
        <v>7</v>
      </c>
      <c r="B12" s="27" t="s">
        <v>29</v>
      </c>
      <c r="C12" s="28">
        <v>2</v>
      </c>
      <c r="D12" s="29" t="s">
        <v>30</v>
      </c>
      <c r="E12" s="30">
        <v>0.0011805555555555556</v>
      </c>
      <c r="F12" s="31"/>
      <c r="G12" s="32"/>
      <c r="H12" s="32">
        <v>0.00023148148148148146</v>
      </c>
      <c r="I12" s="32"/>
      <c r="J12" s="32"/>
      <c r="K12" s="32"/>
      <c r="L12" s="32"/>
      <c r="M12" s="33"/>
      <c r="N12" s="34">
        <v>0.001412037037037037</v>
      </c>
      <c r="O12" s="35">
        <v>7</v>
      </c>
    </row>
    <row r="13" spans="1:15" ht="12.75">
      <c r="A13" s="26">
        <v>8</v>
      </c>
      <c r="B13" s="27" t="s">
        <v>31</v>
      </c>
      <c r="C13" s="28" t="s">
        <v>28</v>
      </c>
      <c r="D13" s="29">
        <v>0</v>
      </c>
      <c r="E13" s="30">
        <v>0.0011805555555555556</v>
      </c>
      <c r="F13" s="31"/>
      <c r="G13" s="32"/>
      <c r="H13" s="32"/>
      <c r="I13" s="32"/>
      <c r="J13" s="32"/>
      <c r="K13" s="32">
        <v>0.00023148148148148146</v>
      </c>
      <c r="L13" s="32"/>
      <c r="M13" s="33"/>
      <c r="N13" s="34">
        <v>0.001412037037037037</v>
      </c>
      <c r="O13" s="35">
        <v>7</v>
      </c>
    </row>
    <row r="14" spans="1:15" ht="12.75">
      <c r="A14" s="26">
        <v>9</v>
      </c>
      <c r="B14" s="27" t="s">
        <v>32</v>
      </c>
      <c r="C14" s="28" t="s">
        <v>28</v>
      </c>
      <c r="D14" s="29">
        <v>0</v>
      </c>
      <c r="E14" s="30">
        <v>0.0014351851851851854</v>
      </c>
      <c r="F14" s="31"/>
      <c r="G14" s="32"/>
      <c r="H14" s="32"/>
      <c r="I14" s="32"/>
      <c r="J14" s="32"/>
      <c r="K14" s="32"/>
      <c r="L14" s="32"/>
      <c r="M14" s="33"/>
      <c r="N14" s="34">
        <v>0.0014351851851851854</v>
      </c>
      <c r="O14" s="35">
        <v>9</v>
      </c>
    </row>
    <row r="15" spans="1:15" ht="12.75">
      <c r="A15" s="26">
        <v>10</v>
      </c>
      <c r="B15" s="27" t="s">
        <v>33</v>
      </c>
      <c r="C15" s="28" t="s">
        <v>20</v>
      </c>
      <c r="D15" s="29" t="s">
        <v>34</v>
      </c>
      <c r="E15" s="30">
        <v>0.0012268518518518518</v>
      </c>
      <c r="F15" s="31"/>
      <c r="G15" s="32"/>
      <c r="H15" s="32"/>
      <c r="I15" s="32"/>
      <c r="J15" s="32"/>
      <c r="K15" s="32"/>
      <c r="L15" s="32">
        <v>0.00023148148148148146</v>
      </c>
      <c r="M15" s="33"/>
      <c r="N15" s="34">
        <v>0.0014583333333333332</v>
      </c>
      <c r="O15" s="35">
        <v>10</v>
      </c>
    </row>
    <row r="16" spans="1:15" ht="12.75">
      <c r="A16" s="26">
        <v>11</v>
      </c>
      <c r="B16" s="27" t="s">
        <v>35</v>
      </c>
      <c r="C16" s="28">
        <v>2</v>
      </c>
      <c r="D16" s="29" t="s">
        <v>21</v>
      </c>
      <c r="E16" s="30">
        <v>0.0013194444444444443</v>
      </c>
      <c r="F16" s="31"/>
      <c r="G16" s="32"/>
      <c r="H16" s="32"/>
      <c r="I16" s="32">
        <v>0.00023148148148148146</v>
      </c>
      <c r="J16" s="32"/>
      <c r="K16" s="32"/>
      <c r="L16" s="32"/>
      <c r="M16" s="33"/>
      <c r="N16" s="34">
        <v>0.0015509259259259256</v>
      </c>
      <c r="O16" s="35">
        <v>11</v>
      </c>
    </row>
    <row r="17" spans="1:15" ht="12.75">
      <c r="A17" s="26">
        <v>12</v>
      </c>
      <c r="B17" s="27" t="s">
        <v>36</v>
      </c>
      <c r="C17" s="28">
        <v>2</v>
      </c>
      <c r="D17" s="29" t="s">
        <v>23</v>
      </c>
      <c r="E17" s="30">
        <v>0.0013310185185185185</v>
      </c>
      <c r="F17" s="31">
        <v>0.00023148148148148146</v>
      </c>
      <c r="G17" s="32"/>
      <c r="H17" s="32"/>
      <c r="I17" s="32"/>
      <c r="J17" s="32"/>
      <c r="K17" s="32"/>
      <c r="L17" s="32"/>
      <c r="M17" s="33"/>
      <c r="N17" s="34">
        <v>0.0015625</v>
      </c>
      <c r="O17" s="35">
        <v>12</v>
      </c>
    </row>
    <row r="18" spans="1:15" ht="12.75">
      <c r="A18" s="26">
        <v>13</v>
      </c>
      <c r="B18" s="27" t="s">
        <v>37</v>
      </c>
      <c r="C18" s="28">
        <v>0</v>
      </c>
      <c r="D18" s="29">
        <v>0</v>
      </c>
      <c r="E18" s="30">
        <v>0.0011111111111111111</v>
      </c>
      <c r="F18" s="31">
        <v>0.00023148148148148146</v>
      </c>
      <c r="G18" s="32"/>
      <c r="H18" s="32"/>
      <c r="I18" s="32"/>
      <c r="J18" s="32"/>
      <c r="K18" s="32"/>
      <c r="L18" s="32">
        <v>0.00023148148148148146</v>
      </c>
      <c r="M18" s="33"/>
      <c r="N18" s="34">
        <v>0.0015740740740740739</v>
      </c>
      <c r="O18" s="35">
        <v>13</v>
      </c>
    </row>
    <row r="19" spans="1:15" ht="12.75">
      <c r="A19" s="26">
        <v>14</v>
      </c>
      <c r="B19" s="27" t="s">
        <v>38</v>
      </c>
      <c r="C19" s="28">
        <v>1</v>
      </c>
      <c r="D19" s="29" t="s">
        <v>34</v>
      </c>
      <c r="E19" s="30">
        <v>0.001597222222222222</v>
      </c>
      <c r="F19" s="31"/>
      <c r="G19" s="32"/>
      <c r="H19" s="32"/>
      <c r="I19" s="32"/>
      <c r="J19" s="32"/>
      <c r="K19" s="32"/>
      <c r="L19" s="32"/>
      <c r="M19" s="33"/>
      <c r="N19" s="34">
        <v>0.001597222222222222</v>
      </c>
      <c r="O19" s="35">
        <v>14</v>
      </c>
    </row>
    <row r="20" spans="1:15" ht="12.75">
      <c r="A20" s="26">
        <v>15</v>
      </c>
      <c r="B20" s="27" t="s">
        <v>39</v>
      </c>
      <c r="C20" s="28" t="s">
        <v>28</v>
      </c>
      <c r="D20" s="29">
        <v>0</v>
      </c>
      <c r="E20" s="30">
        <v>0.001400462962962963</v>
      </c>
      <c r="F20" s="31"/>
      <c r="G20" s="32">
        <v>0.00023148148148148146</v>
      </c>
      <c r="H20" s="32"/>
      <c r="I20" s="32"/>
      <c r="J20" s="32"/>
      <c r="K20" s="32"/>
      <c r="L20" s="32"/>
      <c r="M20" s="33"/>
      <c r="N20" s="34">
        <v>0.0016319444444444443</v>
      </c>
      <c r="O20" s="35">
        <v>15</v>
      </c>
    </row>
    <row r="21" spans="1:15" ht="12.75">
      <c r="A21" s="26">
        <v>16</v>
      </c>
      <c r="B21" s="27" t="s">
        <v>40</v>
      </c>
      <c r="C21" s="28">
        <v>2</v>
      </c>
      <c r="D21" s="29" t="s">
        <v>21</v>
      </c>
      <c r="E21" s="30">
        <v>0.0016782407407407406</v>
      </c>
      <c r="F21" s="31"/>
      <c r="G21" s="32"/>
      <c r="H21" s="32"/>
      <c r="I21" s="32"/>
      <c r="J21" s="32"/>
      <c r="K21" s="32"/>
      <c r="L21" s="32"/>
      <c r="M21" s="33"/>
      <c r="N21" s="34">
        <v>0.0016782407407407406</v>
      </c>
      <c r="O21" s="35">
        <v>16</v>
      </c>
    </row>
    <row r="22" spans="1:15" ht="12.75">
      <c r="A22" s="26">
        <v>17</v>
      </c>
      <c r="B22" s="27" t="s">
        <v>41</v>
      </c>
      <c r="C22" s="28">
        <v>2</v>
      </c>
      <c r="D22" s="29" t="s">
        <v>30</v>
      </c>
      <c r="E22" s="30">
        <v>0.0017245370370370372</v>
      </c>
      <c r="F22" s="31"/>
      <c r="G22" s="32"/>
      <c r="H22" s="32"/>
      <c r="I22" s="32"/>
      <c r="J22" s="32"/>
      <c r="K22" s="32"/>
      <c r="L22" s="32"/>
      <c r="M22" s="33"/>
      <c r="N22" s="34">
        <v>0.0017245370370370372</v>
      </c>
      <c r="O22" s="35">
        <v>17</v>
      </c>
    </row>
    <row r="23" spans="1:15" ht="12.75">
      <c r="A23" s="26">
        <v>18</v>
      </c>
      <c r="B23" s="27" t="s">
        <v>42</v>
      </c>
      <c r="C23" s="28">
        <v>2</v>
      </c>
      <c r="D23" s="29" t="s">
        <v>21</v>
      </c>
      <c r="E23" s="30">
        <v>0.0012037037037037038</v>
      </c>
      <c r="F23" s="31"/>
      <c r="G23" s="32"/>
      <c r="H23" s="32"/>
      <c r="I23" s="32"/>
      <c r="J23" s="32"/>
      <c r="K23" s="32"/>
      <c r="L23" s="32">
        <v>0.0006944444444444445</v>
      </c>
      <c r="M23" s="33"/>
      <c r="N23" s="34">
        <v>0.0018981481481481484</v>
      </c>
      <c r="O23" s="35">
        <v>18</v>
      </c>
    </row>
    <row r="24" spans="1:15" ht="12.75">
      <c r="A24" s="26">
        <v>19</v>
      </c>
      <c r="B24" s="27" t="s">
        <v>43</v>
      </c>
      <c r="C24" s="28">
        <v>2</v>
      </c>
      <c r="D24" s="29" t="s">
        <v>30</v>
      </c>
      <c r="E24" s="30">
        <v>0.0013425925925925925</v>
      </c>
      <c r="F24" s="31"/>
      <c r="G24" s="32"/>
      <c r="H24" s="32"/>
      <c r="I24" s="32"/>
      <c r="J24" s="32"/>
      <c r="K24" s="32">
        <v>0.0006944444444444445</v>
      </c>
      <c r="L24" s="32"/>
      <c r="M24" s="33"/>
      <c r="N24" s="34">
        <v>0.002037037037037037</v>
      </c>
      <c r="O24" s="35">
        <v>19</v>
      </c>
    </row>
    <row r="25" spans="1:15" ht="12.75">
      <c r="A25" s="26">
        <v>20</v>
      </c>
      <c r="B25" s="27" t="s">
        <v>44</v>
      </c>
      <c r="C25" s="28" t="s">
        <v>28</v>
      </c>
      <c r="D25" s="29">
        <v>0</v>
      </c>
      <c r="E25" s="30">
        <v>0.001597222222222222</v>
      </c>
      <c r="F25" s="31"/>
      <c r="G25" s="32"/>
      <c r="H25" s="32"/>
      <c r="I25" s="32"/>
      <c r="J25" s="32"/>
      <c r="K25" s="32">
        <v>0.00023148148148148146</v>
      </c>
      <c r="L25" s="32">
        <v>0.00023148148148148146</v>
      </c>
      <c r="M25" s="33"/>
      <c r="N25" s="34">
        <v>0.002060185185185185</v>
      </c>
      <c r="O25" s="35">
        <v>20</v>
      </c>
    </row>
    <row r="26" spans="1:15" ht="12.75">
      <c r="A26" s="26">
        <v>21</v>
      </c>
      <c r="B26" s="27" t="s">
        <v>45</v>
      </c>
      <c r="C26" s="28" t="s">
        <v>20</v>
      </c>
      <c r="D26" s="29" t="s">
        <v>46</v>
      </c>
      <c r="E26" s="30">
        <v>0.0020601851851851853</v>
      </c>
      <c r="F26" s="31"/>
      <c r="G26" s="32"/>
      <c r="H26" s="32"/>
      <c r="I26" s="32"/>
      <c r="J26" s="32"/>
      <c r="K26" s="32"/>
      <c r="L26" s="32"/>
      <c r="M26" s="33"/>
      <c r="N26" s="34">
        <v>0.0020601851851851853</v>
      </c>
      <c r="O26" s="35">
        <v>20</v>
      </c>
    </row>
    <row r="27" spans="1:15" ht="12.75">
      <c r="A27" s="26">
        <v>22</v>
      </c>
      <c r="B27" s="27" t="s">
        <v>47</v>
      </c>
      <c r="C27" s="28">
        <v>1</v>
      </c>
      <c r="D27" s="29" t="s">
        <v>34</v>
      </c>
      <c r="E27" s="30">
        <v>0.0018865740740740742</v>
      </c>
      <c r="F27" s="31"/>
      <c r="G27" s="32"/>
      <c r="H27" s="32"/>
      <c r="I27" s="32"/>
      <c r="J27" s="32"/>
      <c r="K27" s="32">
        <v>0.00023148148148148146</v>
      </c>
      <c r="L27" s="32"/>
      <c r="M27" s="33"/>
      <c r="N27" s="34">
        <v>0.0021180555555555558</v>
      </c>
      <c r="O27" s="35">
        <v>22</v>
      </c>
    </row>
    <row r="28" spans="1:15" ht="12.75">
      <c r="A28" s="26">
        <v>23</v>
      </c>
      <c r="B28" s="27" t="s">
        <v>48</v>
      </c>
      <c r="C28" s="28">
        <v>1</v>
      </c>
      <c r="D28" s="29" t="s">
        <v>46</v>
      </c>
      <c r="E28" s="30">
        <v>0.0017476851851851852</v>
      </c>
      <c r="F28" s="31">
        <v>0.0004629629629629629</v>
      </c>
      <c r="G28" s="32"/>
      <c r="H28" s="32"/>
      <c r="I28" s="32"/>
      <c r="J28" s="32"/>
      <c r="K28" s="32"/>
      <c r="L28" s="32"/>
      <c r="M28" s="33"/>
      <c r="N28" s="34">
        <v>0.002210648148148148</v>
      </c>
      <c r="O28" s="35">
        <v>23</v>
      </c>
    </row>
    <row r="29" spans="1:15" ht="12.75">
      <c r="A29" s="26">
        <v>24</v>
      </c>
      <c r="B29" s="27" t="s">
        <v>49</v>
      </c>
      <c r="C29" s="28" t="s">
        <v>28</v>
      </c>
      <c r="D29" s="29">
        <v>0</v>
      </c>
      <c r="E29" s="30">
        <v>0.0015277777777777779</v>
      </c>
      <c r="F29" s="31"/>
      <c r="G29" s="32"/>
      <c r="H29" s="32"/>
      <c r="I29" s="32"/>
      <c r="J29" s="32"/>
      <c r="K29" s="32"/>
      <c r="L29" s="32">
        <v>0.0006944444444444445</v>
      </c>
      <c r="M29" s="33"/>
      <c r="N29" s="34">
        <v>0.0022222222222222222</v>
      </c>
      <c r="O29" s="35">
        <v>24</v>
      </c>
    </row>
    <row r="30" spans="1:15" ht="12.75">
      <c r="A30" s="26">
        <v>25</v>
      </c>
      <c r="B30" s="27" t="s">
        <v>50</v>
      </c>
      <c r="C30" s="28">
        <v>2</v>
      </c>
      <c r="D30" s="29" t="s">
        <v>30</v>
      </c>
      <c r="E30" s="30">
        <v>0.0014814814814814814</v>
      </c>
      <c r="F30" s="31"/>
      <c r="G30" s="32"/>
      <c r="H30" s="32"/>
      <c r="I30" s="32"/>
      <c r="J30" s="32"/>
      <c r="K30" s="32">
        <v>0.00023148148148148146</v>
      </c>
      <c r="L30" s="32">
        <v>0.0006944444444444445</v>
      </c>
      <c r="M30" s="33"/>
      <c r="N30" s="34">
        <v>0.002407407407407407</v>
      </c>
      <c r="O30" s="35">
        <v>25</v>
      </c>
    </row>
    <row r="31" spans="1:15" ht="12.75">
      <c r="A31" s="26">
        <v>26</v>
      </c>
      <c r="B31" s="27" t="s">
        <v>51</v>
      </c>
      <c r="C31" s="28">
        <v>1</v>
      </c>
      <c r="D31" s="29" t="s">
        <v>34</v>
      </c>
      <c r="E31" s="30">
        <v>0.0017245370370370372</v>
      </c>
      <c r="F31" s="31"/>
      <c r="G31" s="32"/>
      <c r="H31" s="32"/>
      <c r="I31" s="32"/>
      <c r="J31" s="32"/>
      <c r="K31" s="32"/>
      <c r="L31" s="32">
        <v>0.0006944444444444445</v>
      </c>
      <c r="M31" s="33"/>
      <c r="N31" s="34">
        <v>0.0024189814814814816</v>
      </c>
      <c r="O31" s="35">
        <v>26</v>
      </c>
    </row>
    <row r="32" spans="1:15" ht="12.75">
      <c r="A32" s="26">
        <v>27</v>
      </c>
      <c r="B32" s="27" t="s">
        <v>52</v>
      </c>
      <c r="C32" s="28">
        <v>2</v>
      </c>
      <c r="D32" s="29" t="s">
        <v>23</v>
      </c>
      <c r="E32" s="30">
        <v>0.0021296296296296298</v>
      </c>
      <c r="F32" s="31"/>
      <c r="G32" s="32"/>
      <c r="H32" s="32"/>
      <c r="I32" s="32"/>
      <c r="J32" s="32"/>
      <c r="K32" s="32">
        <v>0.0006944444444444445</v>
      </c>
      <c r="L32" s="32"/>
      <c r="M32" s="33"/>
      <c r="N32" s="34">
        <v>0.0028240740740740743</v>
      </c>
      <c r="O32" s="35">
        <v>27</v>
      </c>
    </row>
    <row r="33" spans="1:15" ht="12.75">
      <c r="A33" s="26">
        <v>28</v>
      </c>
      <c r="B33" s="27" t="s">
        <v>53</v>
      </c>
      <c r="C33" s="28">
        <v>1</v>
      </c>
      <c r="D33" s="29" t="s">
        <v>46</v>
      </c>
      <c r="E33" s="30">
        <v>0.0017013888888888892</v>
      </c>
      <c r="F33" s="31"/>
      <c r="G33" s="32">
        <v>0.00023148148148148146</v>
      </c>
      <c r="H33" s="32">
        <v>0.00023148148148148146</v>
      </c>
      <c r="I33" s="32"/>
      <c r="J33" s="32"/>
      <c r="K33" s="32">
        <v>0.00023148148148148146</v>
      </c>
      <c r="L33" s="32">
        <v>0.00023148148148148146</v>
      </c>
      <c r="M33" s="33">
        <v>0.00023148148148148146</v>
      </c>
      <c r="N33" s="34">
        <v>0.0028587962962962963</v>
      </c>
      <c r="O33" s="35">
        <v>28</v>
      </c>
    </row>
    <row r="34" spans="1:15" ht="12.75">
      <c r="A34" s="26">
        <v>29</v>
      </c>
      <c r="B34" s="27" t="s">
        <v>54</v>
      </c>
      <c r="C34" s="28">
        <v>2</v>
      </c>
      <c r="D34" s="29" t="s">
        <v>21</v>
      </c>
      <c r="E34" s="30">
        <v>0.0026388888888888885</v>
      </c>
      <c r="F34" s="31"/>
      <c r="G34" s="32">
        <v>0.00023148148148148146</v>
      </c>
      <c r="H34" s="32"/>
      <c r="I34" s="32"/>
      <c r="J34" s="32"/>
      <c r="K34" s="32"/>
      <c r="L34" s="32"/>
      <c r="M34" s="33"/>
      <c r="N34" s="34">
        <v>0.00287037037037037</v>
      </c>
      <c r="O34" s="35">
        <v>29</v>
      </c>
    </row>
    <row r="35" spans="1:15" ht="12.75">
      <c r="A35" s="26">
        <v>30</v>
      </c>
      <c r="B35" s="27" t="s">
        <v>55</v>
      </c>
      <c r="C35" s="28">
        <v>2</v>
      </c>
      <c r="D35" s="29" t="s">
        <v>23</v>
      </c>
      <c r="E35" s="30">
        <v>0.0013773148148148147</v>
      </c>
      <c r="F35" s="31">
        <v>0.00023148148148148146</v>
      </c>
      <c r="G35" s="32"/>
      <c r="H35" s="32"/>
      <c r="I35" s="32"/>
      <c r="J35" s="32"/>
      <c r="K35" s="32">
        <v>0.0006944444444444445</v>
      </c>
      <c r="L35" s="32">
        <v>0.0006944444444444445</v>
      </c>
      <c r="M35" s="33"/>
      <c r="N35" s="34">
        <v>0.0029976851851851853</v>
      </c>
      <c r="O35" s="35">
        <v>30</v>
      </c>
    </row>
    <row r="36" spans="1:15" ht="12.75">
      <c r="A36" s="26">
        <v>31</v>
      </c>
      <c r="B36" s="27" t="s">
        <v>56</v>
      </c>
      <c r="C36" s="28">
        <v>1</v>
      </c>
      <c r="D36" s="29" t="s">
        <v>34</v>
      </c>
      <c r="E36" s="30">
        <v>0.002777777777777778</v>
      </c>
      <c r="F36" s="31"/>
      <c r="G36" s="32"/>
      <c r="H36" s="32"/>
      <c r="I36" s="32"/>
      <c r="J36" s="32"/>
      <c r="K36" s="32"/>
      <c r="L36" s="32">
        <v>0.00023148148148148146</v>
      </c>
      <c r="M36" s="33"/>
      <c r="N36" s="34">
        <v>0.0030092592592592593</v>
      </c>
      <c r="O36" s="35">
        <v>31</v>
      </c>
    </row>
    <row r="37" spans="1:15" ht="12.75">
      <c r="A37" s="26">
        <v>32</v>
      </c>
      <c r="B37" s="27" t="s">
        <v>57</v>
      </c>
      <c r="C37" s="28">
        <v>1</v>
      </c>
      <c r="D37" s="29" t="s">
        <v>46</v>
      </c>
      <c r="E37" s="30">
        <v>0.0014351851851851854</v>
      </c>
      <c r="F37" s="31">
        <v>0.0004629629629629629</v>
      </c>
      <c r="G37" s="32">
        <v>0.00023148148148148146</v>
      </c>
      <c r="H37" s="32"/>
      <c r="I37" s="32"/>
      <c r="J37" s="32"/>
      <c r="K37" s="32">
        <v>0.0006944444444444445</v>
      </c>
      <c r="L37" s="32">
        <v>0.00023148148148148146</v>
      </c>
      <c r="M37" s="33"/>
      <c r="N37" s="34">
        <v>0.0030555555555555557</v>
      </c>
      <c r="O37" s="35">
        <v>32</v>
      </c>
    </row>
    <row r="38" spans="1:15" ht="12.75">
      <c r="A38" s="26">
        <v>33</v>
      </c>
      <c r="B38" s="27" t="s">
        <v>58</v>
      </c>
      <c r="C38" s="28">
        <v>1</v>
      </c>
      <c r="D38" s="29" t="s">
        <v>46</v>
      </c>
      <c r="E38" s="30">
        <v>0.0021412037037037038</v>
      </c>
      <c r="F38" s="31"/>
      <c r="G38" s="32">
        <v>0.00023148148148148146</v>
      </c>
      <c r="H38" s="32"/>
      <c r="I38" s="32"/>
      <c r="J38" s="32"/>
      <c r="K38" s="32">
        <v>0.0006944444444444445</v>
      </c>
      <c r="L38" s="32"/>
      <c r="M38" s="33"/>
      <c r="N38" s="34">
        <v>0.0030671296296296297</v>
      </c>
      <c r="O38" s="35">
        <v>33</v>
      </c>
    </row>
    <row r="39" spans="1:15" ht="12.75">
      <c r="A39" s="26">
        <v>34</v>
      </c>
      <c r="B39" s="27" t="s">
        <v>59</v>
      </c>
      <c r="C39" s="28">
        <v>1</v>
      </c>
      <c r="D39" s="29" t="s">
        <v>46</v>
      </c>
      <c r="E39" s="30">
        <v>0.0027662037037037034</v>
      </c>
      <c r="F39" s="31">
        <v>0.00023148148148148146</v>
      </c>
      <c r="G39" s="32">
        <v>0.00023148148148148146</v>
      </c>
      <c r="H39" s="32"/>
      <c r="I39" s="32">
        <v>0.00023148148148148146</v>
      </c>
      <c r="J39" s="32"/>
      <c r="K39" s="32"/>
      <c r="L39" s="32"/>
      <c r="M39" s="33"/>
      <c r="N39" s="34">
        <v>0.0034606481481481476</v>
      </c>
      <c r="O39" s="35">
        <v>34</v>
      </c>
    </row>
    <row r="40" spans="1:15" ht="12.75">
      <c r="A40" s="26">
        <v>35</v>
      </c>
      <c r="B40" s="27" t="s">
        <v>60</v>
      </c>
      <c r="C40" s="28">
        <v>2</v>
      </c>
      <c r="D40" s="29" t="s">
        <v>30</v>
      </c>
      <c r="E40" s="30">
        <v>0.0025578703703703705</v>
      </c>
      <c r="F40" s="31">
        <v>0.00023148148148148146</v>
      </c>
      <c r="G40" s="32">
        <v>0.00023148148148148146</v>
      </c>
      <c r="H40" s="32">
        <v>0.00023148148148148146</v>
      </c>
      <c r="I40" s="32">
        <v>0.00023148148148148146</v>
      </c>
      <c r="J40" s="32"/>
      <c r="K40" s="32"/>
      <c r="L40" s="32"/>
      <c r="M40" s="33"/>
      <c r="N40" s="34">
        <v>0.003483796296296296</v>
      </c>
      <c r="O40" s="35">
        <v>35</v>
      </c>
    </row>
    <row r="41" spans="1:15" ht="12.75">
      <c r="A41" s="26">
        <v>36</v>
      </c>
      <c r="B41" s="27" t="s">
        <v>61</v>
      </c>
      <c r="C41" s="28">
        <v>1</v>
      </c>
      <c r="D41" s="29" t="s">
        <v>34</v>
      </c>
      <c r="E41" s="30">
        <v>0.0024074074074074076</v>
      </c>
      <c r="F41" s="31"/>
      <c r="G41" s="32">
        <v>0.00023148148148148146</v>
      </c>
      <c r="H41" s="32"/>
      <c r="I41" s="32">
        <v>0.00023148148148148146</v>
      </c>
      <c r="J41" s="32"/>
      <c r="K41" s="32">
        <v>0.0006944444444444445</v>
      </c>
      <c r="L41" s="32">
        <v>0.00023148148148148146</v>
      </c>
      <c r="M41" s="33"/>
      <c r="N41" s="34">
        <v>0.0037962962962962963</v>
      </c>
      <c r="O41" s="35">
        <v>36</v>
      </c>
    </row>
    <row r="42" spans="1:15" ht="12.75">
      <c r="A42" s="26">
        <v>37</v>
      </c>
      <c r="B42" s="27" t="s">
        <v>62</v>
      </c>
      <c r="C42" s="28">
        <v>1</v>
      </c>
      <c r="D42" s="29" t="s">
        <v>46</v>
      </c>
      <c r="E42" s="30">
        <v>0.002199074074074074</v>
      </c>
      <c r="F42" s="31">
        <v>0.0004629629629629629</v>
      </c>
      <c r="G42" s="32">
        <v>0.00023148148148148146</v>
      </c>
      <c r="H42" s="32"/>
      <c r="I42" s="32"/>
      <c r="J42" s="32"/>
      <c r="K42" s="32">
        <v>0.0006944444444444445</v>
      </c>
      <c r="L42" s="32">
        <v>0.00023148148148148146</v>
      </c>
      <c r="M42" s="33"/>
      <c r="N42" s="34">
        <v>0.0038194444444444443</v>
      </c>
      <c r="O42" s="35">
        <v>37</v>
      </c>
    </row>
    <row r="43" spans="1:15" ht="12.75">
      <c r="A43" s="26">
        <v>38</v>
      </c>
      <c r="B43" s="27" t="s">
        <v>63</v>
      </c>
      <c r="C43" s="28">
        <v>1</v>
      </c>
      <c r="D43" s="29" t="s">
        <v>46</v>
      </c>
      <c r="E43" s="30">
        <v>0.0024305555555555556</v>
      </c>
      <c r="F43" s="31">
        <v>0.0004629629629629629</v>
      </c>
      <c r="G43" s="32"/>
      <c r="H43" s="32"/>
      <c r="I43" s="32"/>
      <c r="J43" s="32"/>
      <c r="K43" s="32">
        <v>0.0006944444444444445</v>
      </c>
      <c r="L43" s="32">
        <v>0.00023148148148148146</v>
      </c>
      <c r="M43" s="33"/>
      <c r="N43" s="34">
        <v>0.0038194444444444443</v>
      </c>
      <c r="O43" s="35">
        <v>38</v>
      </c>
    </row>
    <row r="44" spans="1:15" ht="12.75">
      <c r="A44" s="26">
        <v>39</v>
      </c>
      <c r="B44" s="27" t="s">
        <v>64</v>
      </c>
      <c r="C44" s="28">
        <v>1</v>
      </c>
      <c r="D44" s="29" t="s">
        <v>34</v>
      </c>
      <c r="E44" s="30">
        <v>0.002777777777777778</v>
      </c>
      <c r="F44" s="31">
        <v>0.0004629629629629629</v>
      </c>
      <c r="G44" s="32"/>
      <c r="H44" s="32"/>
      <c r="I44" s="32"/>
      <c r="J44" s="32"/>
      <c r="K44" s="32"/>
      <c r="L44" s="32">
        <v>0.0006944444444444445</v>
      </c>
      <c r="M44" s="33"/>
      <c r="N44" s="34">
        <v>0.003935185185185185</v>
      </c>
      <c r="O44" s="35">
        <v>39</v>
      </c>
    </row>
    <row r="45" spans="1:15" ht="12.75">
      <c r="A45" s="26">
        <v>40</v>
      </c>
      <c r="B45" s="27" t="s">
        <v>65</v>
      </c>
      <c r="C45" s="28">
        <v>1</v>
      </c>
      <c r="D45" s="29" t="s">
        <v>34</v>
      </c>
      <c r="E45" s="30">
        <v>0.002777777777777778</v>
      </c>
      <c r="F45" s="31"/>
      <c r="G45" s="32"/>
      <c r="H45" s="32">
        <v>0.0006944444444444445</v>
      </c>
      <c r="I45" s="32"/>
      <c r="J45" s="32"/>
      <c r="K45" s="32"/>
      <c r="L45" s="32">
        <v>0.0006944444444444445</v>
      </c>
      <c r="M45" s="33"/>
      <c r="N45" s="34">
        <v>0.004166666666666667</v>
      </c>
      <c r="O45" s="35">
        <v>40</v>
      </c>
    </row>
    <row r="46" spans="1:15" ht="12.75">
      <c r="A46" s="26">
        <v>41</v>
      </c>
      <c r="B46" s="27" t="s">
        <v>66</v>
      </c>
      <c r="C46" s="28">
        <v>1</v>
      </c>
      <c r="D46" s="29" t="s">
        <v>34</v>
      </c>
      <c r="E46" s="30">
        <v>0.002777777777777778</v>
      </c>
      <c r="F46" s="31"/>
      <c r="G46" s="32">
        <v>0.00023148148148148146</v>
      </c>
      <c r="H46" s="32"/>
      <c r="I46" s="32">
        <v>0.0006944444444444445</v>
      </c>
      <c r="J46" s="32"/>
      <c r="K46" s="32"/>
      <c r="L46" s="32">
        <v>0.0006944444444444445</v>
      </c>
      <c r="M46" s="33"/>
      <c r="N46" s="34">
        <v>0.004398148148148148</v>
      </c>
      <c r="O46" s="35">
        <v>41</v>
      </c>
    </row>
    <row r="47" spans="1:15" ht="12.75">
      <c r="A47" s="26">
        <v>42</v>
      </c>
      <c r="B47" s="27" t="s">
        <v>67</v>
      </c>
      <c r="C47" s="28">
        <v>2</v>
      </c>
      <c r="D47" s="29" t="s">
        <v>21</v>
      </c>
      <c r="E47" s="30">
        <v>0.0021064814814814813</v>
      </c>
      <c r="F47" s="31">
        <v>0.001736111111111111</v>
      </c>
      <c r="G47" s="32"/>
      <c r="H47" s="32"/>
      <c r="I47" s="32"/>
      <c r="J47" s="32"/>
      <c r="K47" s="32"/>
      <c r="L47" s="32">
        <v>0.0006944444444444445</v>
      </c>
      <c r="M47" s="33"/>
      <c r="N47" s="34">
        <v>0.0045370370370370365</v>
      </c>
      <c r="O47" s="35">
        <v>42</v>
      </c>
    </row>
    <row r="48" spans="1:15" ht="12.75">
      <c r="A48" s="26">
        <v>43</v>
      </c>
      <c r="B48" s="27" t="s">
        <v>68</v>
      </c>
      <c r="C48" s="28">
        <v>1</v>
      </c>
      <c r="D48" s="29" t="s">
        <v>46</v>
      </c>
      <c r="E48" s="30">
        <v>0.002777777777777778</v>
      </c>
      <c r="F48" s="31">
        <v>0.00023148148148148146</v>
      </c>
      <c r="G48" s="32"/>
      <c r="H48" s="32"/>
      <c r="I48" s="32"/>
      <c r="J48" s="32">
        <v>0.00023148148148148146</v>
      </c>
      <c r="K48" s="32">
        <v>0.001736111111111111</v>
      </c>
      <c r="L48" s="32">
        <v>0.0006944444444444445</v>
      </c>
      <c r="M48" s="33"/>
      <c r="N48" s="34">
        <v>0.005671296296296297</v>
      </c>
      <c r="O48" s="35">
        <v>43</v>
      </c>
    </row>
    <row r="49" spans="1:15" ht="13.5" thickBot="1">
      <c r="A49" s="36">
        <v>44</v>
      </c>
      <c r="B49" s="37" t="s">
        <v>69</v>
      </c>
      <c r="C49" s="38">
        <v>2</v>
      </c>
      <c r="D49" s="39" t="s">
        <v>23</v>
      </c>
      <c r="E49" s="40">
        <v>0.002777777777777778</v>
      </c>
      <c r="F49" s="41">
        <v>0.001736111111111111</v>
      </c>
      <c r="G49" s="42"/>
      <c r="H49" s="42">
        <v>0.00023148148148148146</v>
      </c>
      <c r="I49" s="42"/>
      <c r="J49" s="42">
        <v>0.001736111111111111</v>
      </c>
      <c r="K49" s="42">
        <v>0.00023148148148148146</v>
      </c>
      <c r="L49" s="42">
        <v>0.0006944444444444445</v>
      </c>
      <c r="M49" s="43"/>
      <c r="N49" s="44">
        <v>0.007407407407407408</v>
      </c>
      <c r="O49" s="45">
        <v>44</v>
      </c>
    </row>
    <row r="51" ht="12.75">
      <c r="B51" t="s">
        <v>70</v>
      </c>
    </row>
  </sheetData>
  <autoFilter ref="A5:O49"/>
  <mergeCells count="2">
    <mergeCell ref="A2:O2"/>
    <mergeCell ref="A3:O3"/>
  </mergeCells>
  <printOptions/>
  <pageMargins left="0.41" right="0.46" top="0.45" bottom="0.5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workbookViewId="0" topLeftCell="A13">
      <selection activeCell="B10" sqref="B10:B11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3.125" style="0" customWidth="1"/>
    <col min="4" max="4" width="6.75390625" style="0" customWidth="1"/>
    <col min="5" max="5" width="8.625" style="3" customWidth="1"/>
    <col min="6" max="8" width="4.875" style="3" bestFit="1" customWidth="1"/>
    <col min="9" max="9" width="3.25390625" style="3" bestFit="1" customWidth="1"/>
    <col min="10" max="11" width="4.875" style="3" bestFit="1" customWidth="1"/>
    <col min="12" max="13" width="5.75390625" style="3" bestFit="1" customWidth="1"/>
    <col min="14" max="14" width="5.375" style="0" customWidth="1"/>
    <col min="15" max="15" width="3.25390625" style="0" bestFit="1" customWidth="1"/>
  </cols>
  <sheetData>
    <row r="2" spans="1:14" ht="15.75">
      <c r="A2" s="302" t="s">
        <v>71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ht="17.25" customHeight="1" thickBot="1">
      <c r="A4" t="s">
        <v>72</v>
      </c>
      <c r="N4" s="4" t="s">
        <v>3</v>
      </c>
    </row>
    <row r="5" spans="1:15" ht="120" customHeight="1" thickBot="1">
      <c r="A5" s="5" t="s">
        <v>4</v>
      </c>
      <c r="B5" s="6" t="s">
        <v>73</v>
      </c>
      <c r="C5" s="7" t="s">
        <v>6</v>
      </c>
      <c r="D5" s="7" t="s">
        <v>7</v>
      </c>
      <c r="E5" s="47" t="s">
        <v>8</v>
      </c>
      <c r="F5" s="10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2" t="s">
        <v>16</v>
      </c>
      <c r="N5" s="48" t="s">
        <v>17</v>
      </c>
      <c r="O5" s="49" t="s">
        <v>18</v>
      </c>
    </row>
    <row r="6" spans="1:15" ht="12.75">
      <c r="A6" s="16">
        <v>1</v>
      </c>
      <c r="B6" s="50" t="s">
        <v>42</v>
      </c>
      <c r="C6" s="18">
        <v>3</v>
      </c>
      <c r="D6" s="18" t="s">
        <v>21</v>
      </c>
      <c r="E6" s="51">
        <v>0.0009259259259259259</v>
      </c>
      <c r="F6" s="21"/>
      <c r="G6" s="22"/>
      <c r="H6" s="22"/>
      <c r="I6" s="22"/>
      <c r="J6" s="22"/>
      <c r="K6" s="22"/>
      <c r="L6" s="22"/>
      <c r="M6" s="52"/>
      <c r="N6" s="53">
        <f aca="true" t="shared" si="0" ref="N6:N33">SUM(E6:M6)</f>
        <v>0.0009259259259259259</v>
      </c>
      <c r="O6" s="19">
        <v>1</v>
      </c>
    </row>
    <row r="7" spans="1:15" ht="12.75">
      <c r="A7" s="26">
        <v>2</v>
      </c>
      <c r="B7" s="54" t="s">
        <v>31</v>
      </c>
      <c r="C7" s="28" t="s">
        <v>28</v>
      </c>
      <c r="D7" s="28"/>
      <c r="E7" s="55">
        <v>0.0010185185185185186</v>
      </c>
      <c r="F7" s="31"/>
      <c r="G7" s="32"/>
      <c r="H7" s="32"/>
      <c r="I7" s="32"/>
      <c r="J7" s="32"/>
      <c r="K7" s="32"/>
      <c r="L7" s="32"/>
      <c r="M7" s="56"/>
      <c r="N7" s="57">
        <f t="shared" si="0"/>
        <v>0.0010185185185185186</v>
      </c>
      <c r="O7" s="29">
        <v>2</v>
      </c>
    </row>
    <row r="8" spans="1:15" ht="12.75">
      <c r="A8" s="26">
        <v>3</v>
      </c>
      <c r="B8" s="58" t="s">
        <v>26</v>
      </c>
      <c r="C8" s="28">
        <v>3</v>
      </c>
      <c r="D8" s="28" t="s">
        <v>21</v>
      </c>
      <c r="E8" s="55">
        <v>0.0012037037037037038</v>
      </c>
      <c r="F8" s="31"/>
      <c r="G8" s="32"/>
      <c r="H8" s="32"/>
      <c r="I8" s="32"/>
      <c r="J8" s="32"/>
      <c r="K8" s="32"/>
      <c r="L8" s="32"/>
      <c r="M8" s="56"/>
      <c r="N8" s="57">
        <f t="shared" si="0"/>
        <v>0.0012037037037037038</v>
      </c>
      <c r="O8" s="29">
        <v>3</v>
      </c>
    </row>
    <row r="9" spans="1:15" ht="12.75">
      <c r="A9" s="26">
        <v>4</v>
      </c>
      <c r="B9" s="59" t="s">
        <v>24</v>
      </c>
      <c r="C9" s="60">
        <v>2</v>
      </c>
      <c r="D9" s="28" t="s">
        <v>46</v>
      </c>
      <c r="E9" s="55">
        <v>0.00125</v>
      </c>
      <c r="F9" s="31"/>
      <c r="G9" s="32"/>
      <c r="H9" s="32"/>
      <c r="I9" s="32"/>
      <c r="J9" s="32"/>
      <c r="K9" s="32"/>
      <c r="L9" s="32"/>
      <c r="M9" s="56"/>
      <c r="N9" s="57">
        <f t="shared" si="0"/>
        <v>0.00125</v>
      </c>
      <c r="O9" s="29">
        <v>4</v>
      </c>
    </row>
    <row r="10" spans="1:15" ht="12.75">
      <c r="A10" s="26">
        <v>5</v>
      </c>
      <c r="B10" s="58" t="s">
        <v>74</v>
      </c>
      <c r="C10" s="60" t="s">
        <v>20</v>
      </c>
      <c r="D10" s="28" t="s">
        <v>21</v>
      </c>
      <c r="E10" s="55">
        <v>0.001365740740740741</v>
      </c>
      <c r="F10" s="31"/>
      <c r="G10" s="32"/>
      <c r="H10" s="32"/>
      <c r="I10" s="32"/>
      <c r="J10" s="32"/>
      <c r="K10" s="32"/>
      <c r="L10" s="32"/>
      <c r="M10" s="56"/>
      <c r="N10" s="57">
        <f t="shared" si="0"/>
        <v>0.001365740740740741</v>
      </c>
      <c r="O10" s="29">
        <v>5</v>
      </c>
    </row>
    <row r="11" spans="1:15" ht="12.75">
      <c r="A11" s="26">
        <v>6</v>
      </c>
      <c r="B11" s="58" t="s">
        <v>52</v>
      </c>
      <c r="C11" s="60">
        <v>2</v>
      </c>
      <c r="D11" s="28" t="s">
        <v>34</v>
      </c>
      <c r="E11" s="55">
        <v>0.001400462962962963</v>
      </c>
      <c r="F11" s="31"/>
      <c r="G11" s="32"/>
      <c r="H11" s="32"/>
      <c r="I11" s="32"/>
      <c r="J11" s="32"/>
      <c r="K11" s="32"/>
      <c r="L11" s="32"/>
      <c r="M11" s="56"/>
      <c r="N11" s="57">
        <f t="shared" si="0"/>
        <v>0.001400462962962963</v>
      </c>
      <c r="O11" s="29">
        <v>6</v>
      </c>
    </row>
    <row r="12" spans="1:15" ht="12.75">
      <c r="A12" s="26">
        <v>7</v>
      </c>
      <c r="B12" s="58" t="s">
        <v>44</v>
      </c>
      <c r="C12" s="60">
        <v>3</v>
      </c>
      <c r="D12" s="28" t="s">
        <v>21</v>
      </c>
      <c r="E12" s="55">
        <v>0.0012268518518518518</v>
      </c>
      <c r="F12" s="31"/>
      <c r="G12" s="32"/>
      <c r="H12" s="32"/>
      <c r="I12" s="32"/>
      <c r="J12" s="32"/>
      <c r="K12" s="32"/>
      <c r="L12" s="32">
        <v>0.00023148148148148146</v>
      </c>
      <c r="M12" s="56"/>
      <c r="N12" s="57">
        <f t="shared" si="0"/>
        <v>0.0014583333333333332</v>
      </c>
      <c r="O12" s="29">
        <v>7</v>
      </c>
    </row>
    <row r="13" spans="1:15" ht="12.75">
      <c r="A13" s="26">
        <v>8</v>
      </c>
      <c r="B13" s="58" t="s">
        <v>43</v>
      </c>
      <c r="C13" s="28">
        <v>3</v>
      </c>
      <c r="D13" s="28" t="s">
        <v>75</v>
      </c>
      <c r="E13" s="55">
        <v>0.0015046296296296294</v>
      </c>
      <c r="F13" s="31"/>
      <c r="G13" s="32"/>
      <c r="H13" s="32"/>
      <c r="I13" s="32"/>
      <c r="J13" s="32"/>
      <c r="K13" s="32"/>
      <c r="L13" s="32"/>
      <c r="M13" s="56"/>
      <c r="N13" s="57">
        <f t="shared" si="0"/>
        <v>0.0015046296296296294</v>
      </c>
      <c r="O13" s="29">
        <v>8</v>
      </c>
    </row>
    <row r="14" spans="1:15" ht="12.75">
      <c r="A14" s="26">
        <v>9</v>
      </c>
      <c r="B14" s="58" t="s">
        <v>51</v>
      </c>
      <c r="C14" s="28">
        <v>2</v>
      </c>
      <c r="D14" s="28" t="s">
        <v>34</v>
      </c>
      <c r="E14" s="55">
        <v>0.0012847222222222223</v>
      </c>
      <c r="F14" s="31"/>
      <c r="G14" s="32">
        <v>0.00023148148148148146</v>
      </c>
      <c r="H14" s="32"/>
      <c r="I14" s="32"/>
      <c r="J14" s="32"/>
      <c r="K14" s="32"/>
      <c r="L14" s="32"/>
      <c r="M14" s="56"/>
      <c r="N14" s="57">
        <f t="shared" si="0"/>
        <v>0.0015162037037037036</v>
      </c>
      <c r="O14" s="29">
        <v>9</v>
      </c>
    </row>
    <row r="15" spans="1:15" ht="12.75">
      <c r="A15" s="26">
        <v>10</v>
      </c>
      <c r="B15" s="58" t="s">
        <v>40</v>
      </c>
      <c r="C15" s="28">
        <v>3</v>
      </c>
      <c r="D15" s="28" t="s">
        <v>21</v>
      </c>
      <c r="E15" s="55">
        <v>0.0015162037037037036</v>
      </c>
      <c r="F15" s="31"/>
      <c r="G15" s="32"/>
      <c r="H15" s="32"/>
      <c r="I15" s="32"/>
      <c r="J15" s="32"/>
      <c r="K15" s="32"/>
      <c r="L15" s="32"/>
      <c r="M15" s="56"/>
      <c r="N15" s="57">
        <f t="shared" si="0"/>
        <v>0.0015162037037037036</v>
      </c>
      <c r="O15" s="29">
        <v>10</v>
      </c>
    </row>
    <row r="16" spans="1:15" ht="12.75">
      <c r="A16" s="26">
        <v>11</v>
      </c>
      <c r="B16" s="58" t="s">
        <v>69</v>
      </c>
      <c r="C16" s="28">
        <v>3</v>
      </c>
      <c r="D16" s="28" t="s">
        <v>21</v>
      </c>
      <c r="E16" s="55">
        <v>0.0016666666666666668</v>
      </c>
      <c r="F16" s="31"/>
      <c r="G16" s="32"/>
      <c r="H16" s="32"/>
      <c r="I16" s="32"/>
      <c r="J16" s="32"/>
      <c r="K16" s="32"/>
      <c r="L16" s="32"/>
      <c r="M16" s="56"/>
      <c r="N16" s="57">
        <f t="shared" si="0"/>
        <v>0.0016666666666666668</v>
      </c>
      <c r="O16" s="29">
        <v>11</v>
      </c>
    </row>
    <row r="17" spans="1:15" ht="12.75">
      <c r="A17" s="26">
        <v>12</v>
      </c>
      <c r="B17" s="54" t="s">
        <v>76</v>
      </c>
      <c r="C17" s="28" t="s">
        <v>28</v>
      </c>
      <c r="D17" s="28"/>
      <c r="E17" s="55">
        <v>0.0016782407407407406</v>
      </c>
      <c r="F17" s="31"/>
      <c r="G17" s="32"/>
      <c r="H17" s="32"/>
      <c r="I17" s="32"/>
      <c r="J17" s="32"/>
      <c r="K17" s="32"/>
      <c r="L17" s="32"/>
      <c r="M17" s="56"/>
      <c r="N17" s="57">
        <f t="shared" si="0"/>
        <v>0.0016782407407407406</v>
      </c>
      <c r="O17" s="29">
        <v>12</v>
      </c>
    </row>
    <row r="18" spans="1:15" ht="12.75">
      <c r="A18" s="26">
        <v>13</v>
      </c>
      <c r="B18" s="58" t="s">
        <v>41</v>
      </c>
      <c r="C18" s="28">
        <v>3</v>
      </c>
      <c r="D18" s="28" t="s">
        <v>75</v>
      </c>
      <c r="E18" s="55">
        <v>0.0014583333333333334</v>
      </c>
      <c r="F18" s="31"/>
      <c r="G18" s="32"/>
      <c r="H18" s="32"/>
      <c r="I18" s="32"/>
      <c r="J18" s="32"/>
      <c r="K18" s="32">
        <v>0.00023148148148148146</v>
      </c>
      <c r="L18" s="32"/>
      <c r="M18" s="56"/>
      <c r="N18" s="57">
        <f t="shared" si="0"/>
        <v>0.0016898148148148148</v>
      </c>
      <c r="O18" s="29">
        <v>13</v>
      </c>
    </row>
    <row r="19" spans="1:15" ht="12.75">
      <c r="A19" s="26">
        <v>14</v>
      </c>
      <c r="B19" s="58" t="s">
        <v>57</v>
      </c>
      <c r="C19" s="28">
        <v>2</v>
      </c>
      <c r="D19" s="28" t="s">
        <v>34</v>
      </c>
      <c r="E19" s="55">
        <v>0.001261574074074074</v>
      </c>
      <c r="F19" s="31"/>
      <c r="G19" s="32">
        <v>0.00023148148148148146</v>
      </c>
      <c r="H19" s="32">
        <v>0.00023148148148148146</v>
      </c>
      <c r="I19" s="32"/>
      <c r="J19" s="32"/>
      <c r="K19" s="32"/>
      <c r="L19" s="32"/>
      <c r="M19" s="56"/>
      <c r="N19" s="57">
        <f t="shared" si="0"/>
        <v>0.0017245370370370368</v>
      </c>
      <c r="O19" s="29">
        <v>14</v>
      </c>
    </row>
    <row r="20" spans="1:15" ht="12.75">
      <c r="A20" s="26">
        <v>15</v>
      </c>
      <c r="B20" s="58" t="s">
        <v>56</v>
      </c>
      <c r="C20" s="28">
        <v>2</v>
      </c>
      <c r="D20" s="28" t="s">
        <v>46</v>
      </c>
      <c r="E20" s="55">
        <v>0.0017592592592592592</v>
      </c>
      <c r="F20" s="31"/>
      <c r="G20" s="32"/>
      <c r="H20" s="32"/>
      <c r="I20" s="32"/>
      <c r="J20" s="32"/>
      <c r="K20" s="32"/>
      <c r="L20" s="32"/>
      <c r="M20" s="56"/>
      <c r="N20" s="57">
        <f t="shared" si="0"/>
        <v>0.0017592592592592592</v>
      </c>
      <c r="O20" s="29">
        <v>15</v>
      </c>
    </row>
    <row r="21" spans="1:15" ht="12.75">
      <c r="A21" s="26">
        <v>16</v>
      </c>
      <c r="B21" s="58" t="s">
        <v>36</v>
      </c>
      <c r="C21" s="28">
        <v>3</v>
      </c>
      <c r="D21" s="28" t="s">
        <v>75</v>
      </c>
      <c r="E21" s="55">
        <v>0.0015393518518518519</v>
      </c>
      <c r="F21" s="31"/>
      <c r="G21" s="32"/>
      <c r="H21" s="32"/>
      <c r="I21" s="32"/>
      <c r="J21" s="32"/>
      <c r="K21" s="32"/>
      <c r="L21" s="32">
        <v>0.00023148148148148146</v>
      </c>
      <c r="M21" s="56"/>
      <c r="N21" s="57">
        <f t="shared" si="0"/>
        <v>0.0017708333333333332</v>
      </c>
      <c r="O21" s="29">
        <v>16</v>
      </c>
    </row>
    <row r="22" spans="1:15" ht="12.75">
      <c r="A22" s="26">
        <v>17</v>
      </c>
      <c r="B22" s="58" t="s">
        <v>50</v>
      </c>
      <c r="C22" s="28">
        <v>3</v>
      </c>
      <c r="D22" s="28" t="s">
        <v>21</v>
      </c>
      <c r="E22" s="55">
        <v>0.0016550925925925926</v>
      </c>
      <c r="F22" s="31">
        <v>0.00023148148148148146</v>
      </c>
      <c r="G22" s="32"/>
      <c r="H22" s="32"/>
      <c r="I22" s="32"/>
      <c r="J22" s="32"/>
      <c r="K22" s="32"/>
      <c r="L22" s="32"/>
      <c r="M22" s="56"/>
      <c r="N22" s="57">
        <f t="shared" si="0"/>
        <v>0.001886574074074074</v>
      </c>
      <c r="O22" s="29">
        <v>17</v>
      </c>
    </row>
    <row r="23" spans="1:15" ht="12.75">
      <c r="A23" s="26">
        <v>18</v>
      </c>
      <c r="B23" s="58" t="s">
        <v>39</v>
      </c>
      <c r="C23" s="28">
        <v>3</v>
      </c>
      <c r="D23" s="28" t="s">
        <v>21</v>
      </c>
      <c r="E23" s="55">
        <v>0.0017013888888888892</v>
      </c>
      <c r="F23" s="31"/>
      <c r="G23" s="32"/>
      <c r="H23" s="32">
        <v>0.00023148148148148146</v>
      </c>
      <c r="I23" s="32"/>
      <c r="J23" s="32"/>
      <c r="K23" s="32"/>
      <c r="L23" s="32"/>
      <c r="M23" s="56"/>
      <c r="N23" s="57">
        <f t="shared" si="0"/>
        <v>0.0019328703703703706</v>
      </c>
      <c r="O23" s="29">
        <v>18</v>
      </c>
    </row>
    <row r="24" spans="1:15" ht="12.75">
      <c r="A24" s="26">
        <v>19</v>
      </c>
      <c r="B24" s="58" t="s">
        <v>62</v>
      </c>
      <c r="C24" s="28">
        <v>2</v>
      </c>
      <c r="D24" s="28" t="s">
        <v>46</v>
      </c>
      <c r="E24" s="55">
        <v>0.001712962962962963</v>
      </c>
      <c r="F24" s="31"/>
      <c r="G24" s="32"/>
      <c r="H24" s="32"/>
      <c r="I24" s="32"/>
      <c r="J24" s="32"/>
      <c r="K24" s="32"/>
      <c r="L24" s="32">
        <v>0.00023148148148148146</v>
      </c>
      <c r="M24" s="56"/>
      <c r="N24" s="57">
        <f t="shared" si="0"/>
        <v>0.0019444444444444444</v>
      </c>
      <c r="O24" s="29">
        <v>19</v>
      </c>
    </row>
    <row r="25" spans="1:15" ht="12.75">
      <c r="A25" s="26">
        <v>20</v>
      </c>
      <c r="B25" s="58" t="s">
        <v>38</v>
      </c>
      <c r="C25" s="28">
        <v>2</v>
      </c>
      <c r="D25" s="28" t="s">
        <v>34</v>
      </c>
      <c r="E25" s="55">
        <v>0.0016203703703703703</v>
      </c>
      <c r="F25" s="31"/>
      <c r="G25" s="32"/>
      <c r="H25" s="32"/>
      <c r="I25" s="32"/>
      <c r="J25" s="32"/>
      <c r="K25" s="32">
        <v>0.00023148148148148146</v>
      </c>
      <c r="L25" s="32">
        <v>0.00023148148148148146</v>
      </c>
      <c r="M25" s="56"/>
      <c r="N25" s="57">
        <f t="shared" si="0"/>
        <v>0.0020833333333333333</v>
      </c>
      <c r="O25" s="29">
        <v>20</v>
      </c>
    </row>
    <row r="26" spans="1:15" ht="12.75">
      <c r="A26" s="26">
        <v>21</v>
      </c>
      <c r="B26" s="54" t="s">
        <v>77</v>
      </c>
      <c r="C26" s="28" t="s">
        <v>20</v>
      </c>
      <c r="D26" s="28"/>
      <c r="E26" s="55">
        <v>0.0021180555555555553</v>
      </c>
      <c r="F26" s="31"/>
      <c r="G26" s="32"/>
      <c r="H26" s="32"/>
      <c r="I26" s="32"/>
      <c r="J26" s="32"/>
      <c r="K26" s="32"/>
      <c r="L26" s="32"/>
      <c r="M26" s="56"/>
      <c r="N26" s="57">
        <f t="shared" si="0"/>
        <v>0.0021180555555555553</v>
      </c>
      <c r="O26" s="29">
        <v>21</v>
      </c>
    </row>
    <row r="27" spans="1:15" ht="12.75">
      <c r="A27" s="26">
        <v>22</v>
      </c>
      <c r="B27" s="58" t="s">
        <v>54</v>
      </c>
      <c r="C27" s="28">
        <v>3</v>
      </c>
      <c r="D27" s="28" t="s">
        <v>21</v>
      </c>
      <c r="E27" s="55">
        <v>0.0020370370370370373</v>
      </c>
      <c r="F27" s="31"/>
      <c r="G27" s="32"/>
      <c r="H27" s="32"/>
      <c r="I27" s="32"/>
      <c r="J27" s="32"/>
      <c r="K27" s="32">
        <v>0.00023148148148148146</v>
      </c>
      <c r="L27" s="32"/>
      <c r="M27" s="56"/>
      <c r="N27" s="57">
        <f t="shared" si="0"/>
        <v>0.0022685185185185187</v>
      </c>
      <c r="O27" s="29">
        <v>22</v>
      </c>
    </row>
    <row r="28" spans="1:15" ht="12.75">
      <c r="A28" s="26">
        <v>23</v>
      </c>
      <c r="B28" s="58" t="s">
        <v>78</v>
      </c>
      <c r="C28" s="28">
        <v>1</v>
      </c>
      <c r="D28" s="28" t="s">
        <v>79</v>
      </c>
      <c r="E28" s="55">
        <v>0.0020949074074074073</v>
      </c>
      <c r="F28" s="31"/>
      <c r="G28" s="32"/>
      <c r="H28" s="32"/>
      <c r="I28" s="32"/>
      <c r="J28" s="32"/>
      <c r="K28" s="32">
        <v>0.00023148148148148146</v>
      </c>
      <c r="L28" s="32"/>
      <c r="M28" s="56"/>
      <c r="N28" s="57">
        <f t="shared" si="0"/>
        <v>0.0023263888888888887</v>
      </c>
      <c r="O28" s="29">
        <v>23</v>
      </c>
    </row>
    <row r="29" spans="1:15" ht="12.75">
      <c r="A29" s="26">
        <v>24</v>
      </c>
      <c r="B29" s="58" t="s">
        <v>80</v>
      </c>
      <c r="C29" s="28">
        <v>1</v>
      </c>
      <c r="D29" s="28" t="s">
        <v>79</v>
      </c>
      <c r="E29" s="55">
        <v>0.001712962962962963</v>
      </c>
      <c r="F29" s="31">
        <v>0.00023148148148148146</v>
      </c>
      <c r="G29" s="32"/>
      <c r="H29" s="32"/>
      <c r="I29" s="32"/>
      <c r="J29" s="32"/>
      <c r="K29" s="32">
        <v>0.00023148148148148146</v>
      </c>
      <c r="L29" s="32">
        <v>0.00023148148148148146</v>
      </c>
      <c r="M29" s="56"/>
      <c r="N29" s="57">
        <f t="shared" si="0"/>
        <v>0.002407407407407407</v>
      </c>
      <c r="O29" s="29">
        <v>24</v>
      </c>
    </row>
    <row r="30" spans="1:15" ht="12.75">
      <c r="A30" s="26">
        <v>25</v>
      </c>
      <c r="B30" s="58" t="s">
        <v>61</v>
      </c>
      <c r="C30" s="28">
        <v>2</v>
      </c>
      <c r="D30" s="28" t="s">
        <v>34</v>
      </c>
      <c r="E30" s="55">
        <v>0.002349537037037037</v>
      </c>
      <c r="F30" s="31"/>
      <c r="G30" s="32">
        <v>0.00023148148148148146</v>
      </c>
      <c r="H30" s="32"/>
      <c r="I30" s="32"/>
      <c r="J30" s="32"/>
      <c r="K30" s="32"/>
      <c r="L30" s="32"/>
      <c r="M30" s="56"/>
      <c r="N30" s="57">
        <f t="shared" si="0"/>
        <v>0.0025810185185185185</v>
      </c>
      <c r="O30" s="29">
        <v>25</v>
      </c>
    </row>
    <row r="31" spans="1:15" ht="12.75">
      <c r="A31" s="26">
        <v>26</v>
      </c>
      <c r="B31" s="61" t="s">
        <v>81</v>
      </c>
      <c r="C31" s="28">
        <v>2</v>
      </c>
      <c r="D31" s="28" t="s">
        <v>46</v>
      </c>
      <c r="E31" s="55">
        <v>0.0011689814814814816</v>
      </c>
      <c r="F31" s="31"/>
      <c r="G31" s="32"/>
      <c r="H31" s="32">
        <v>0.00023148148148148146</v>
      </c>
      <c r="I31" s="32"/>
      <c r="J31" s="62">
        <v>0.001736111111111111</v>
      </c>
      <c r="K31" s="32"/>
      <c r="L31" s="32"/>
      <c r="M31" s="56"/>
      <c r="N31" s="57">
        <f t="shared" si="0"/>
        <v>0.0031365740740740737</v>
      </c>
      <c r="O31" s="29">
        <v>26</v>
      </c>
    </row>
    <row r="32" spans="1:15" ht="12.75">
      <c r="A32" s="26">
        <v>27</v>
      </c>
      <c r="B32" s="61" t="s">
        <v>60</v>
      </c>
      <c r="C32" s="28">
        <v>3</v>
      </c>
      <c r="D32" s="28" t="s">
        <v>75</v>
      </c>
      <c r="E32" s="55">
        <v>0.0022453703703703702</v>
      </c>
      <c r="F32" s="31">
        <v>0.0004629629629629629</v>
      </c>
      <c r="G32" s="32">
        <v>0.00023148148148148146</v>
      </c>
      <c r="H32" s="32">
        <v>0.00023148148148148146</v>
      </c>
      <c r="I32" s="32"/>
      <c r="J32" s="32"/>
      <c r="K32" s="32">
        <v>0.0006944444444444445</v>
      </c>
      <c r="L32" s="32"/>
      <c r="M32" s="56"/>
      <c r="N32" s="57">
        <f t="shared" si="0"/>
        <v>0.0038657407407407403</v>
      </c>
      <c r="O32" s="29">
        <v>27</v>
      </c>
    </row>
    <row r="33" spans="1:15" ht="13.5" thickBot="1">
      <c r="A33" s="36">
        <v>28</v>
      </c>
      <c r="B33" s="63" t="s">
        <v>82</v>
      </c>
      <c r="C33" s="38">
        <v>1</v>
      </c>
      <c r="D33" s="38" t="s">
        <v>79</v>
      </c>
      <c r="E33" s="64">
        <v>0.0037037037037037034</v>
      </c>
      <c r="F33" s="41"/>
      <c r="G33" s="42"/>
      <c r="H33" s="42"/>
      <c r="I33" s="42"/>
      <c r="J33" s="42"/>
      <c r="K33" s="42">
        <v>0.00023148148148148146</v>
      </c>
      <c r="L33" s="42"/>
      <c r="M33" s="65"/>
      <c r="N33" s="66">
        <f t="shared" si="0"/>
        <v>0.003935185185185185</v>
      </c>
      <c r="O33" s="39">
        <v>28</v>
      </c>
    </row>
    <row r="36" ht="12.75">
      <c r="B36" t="s">
        <v>83</v>
      </c>
    </row>
  </sheetData>
  <mergeCells count="2">
    <mergeCell ref="A2:N2"/>
    <mergeCell ref="A3:N3"/>
  </mergeCells>
  <printOptions/>
  <pageMargins left="0.47" right="0.41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Q41"/>
  <sheetViews>
    <sheetView workbookViewId="0" topLeftCell="A1">
      <pane ySplit="5" topLeftCell="BM6" activePane="bottomLeft" state="frozen"/>
      <selection pane="topLeft" activeCell="A4" sqref="A4:N4"/>
      <selection pane="bottomLeft" activeCell="R24" sqref="R24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4.25390625" style="67" customWidth="1"/>
    <col min="4" max="4" width="6.75390625" style="67" customWidth="1"/>
    <col min="5" max="5" width="5.75390625" style="3" customWidth="1"/>
    <col min="6" max="13" width="4.75390625" style="3" customWidth="1"/>
    <col min="14" max="14" width="6.125" style="3" customWidth="1"/>
    <col min="15" max="15" width="6.125" style="0" customWidth="1"/>
    <col min="16" max="16" width="8.125" style="0" hidden="1" customWidth="1"/>
    <col min="17" max="17" width="3.75390625" style="0" customWidth="1"/>
  </cols>
  <sheetData>
    <row r="1" ht="12.75">
      <c r="P1" s="46"/>
    </row>
    <row r="2" spans="1:16" ht="15.7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7" ht="17.25" customHeight="1" thickBot="1">
      <c r="A4" t="s">
        <v>84</v>
      </c>
      <c r="Q4" s="4" t="s">
        <v>3</v>
      </c>
    </row>
    <row r="5" spans="1:17" ht="83.25" customHeight="1" thickBot="1">
      <c r="A5" s="5" t="s">
        <v>4</v>
      </c>
      <c r="B5" s="6" t="s">
        <v>85</v>
      </c>
      <c r="C5" s="68" t="s">
        <v>6</v>
      </c>
      <c r="D5" s="69" t="s">
        <v>7</v>
      </c>
      <c r="E5" s="9" t="s">
        <v>8</v>
      </c>
      <c r="F5" s="10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86</v>
      </c>
      <c r="M5" s="12" t="s">
        <v>16</v>
      </c>
      <c r="N5" s="70" t="s">
        <v>87</v>
      </c>
      <c r="O5" s="6" t="s">
        <v>17</v>
      </c>
      <c r="P5" s="6" t="s">
        <v>88</v>
      </c>
      <c r="Q5" s="49" t="s">
        <v>18</v>
      </c>
    </row>
    <row r="6" spans="1:17" ht="12.75">
      <c r="A6" s="16">
        <v>1</v>
      </c>
      <c r="B6" s="71" t="s">
        <v>19</v>
      </c>
      <c r="C6" s="72" t="s">
        <v>20</v>
      </c>
      <c r="D6" s="73" t="s">
        <v>89</v>
      </c>
      <c r="E6" s="74">
        <v>0.0007523148148148147</v>
      </c>
      <c r="F6" s="75"/>
      <c r="G6" s="76"/>
      <c r="H6" s="76"/>
      <c r="I6" s="76"/>
      <c r="J6" s="76"/>
      <c r="K6" s="76"/>
      <c r="L6" s="76"/>
      <c r="M6" s="77"/>
      <c r="N6" s="78">
        <f aca="true" t="shared" si="0" ref="N6:N38">SUM(F6:M6)</f>
        <v>0</v>
      </c>
      <c r="O6" s="79">
        <f aca="true" t="shared" si="1" ref="O6:O38">SUM(E6:M6)</f>
        <v>0.0007523148148148147</v>
      </c>
      <c r="P6" s="79">
        <f aca="true" t="shared" si="2" ref="P6:P38">IF(OR(C6="Р",C6="С",C6=3),O6*1.15,IF(C6=1,O6,IF(C6=2,O6*1.1,"???")))</f>
        <v>0.0008651620370370369</v>
      </c>
      <c r="Q6" s="80">
        <v>1</v>
      </c>
    </row>
    <row r="7" spans="1:17" ht="12.75">
      <c r="A7" s="26">
        <v>2</v>
      </c>
      <c r="B7" s="81" t="s">
        <v>31</v>
      </c>
      <c r="C7" s="82" t="s">
        <v>28</v>
      </c>
      <c r="D7" s="83" t="s">
        <v>90</v>
      </c>
      <c r="E7" s="84">
        <v>0.0009606481481481481</v>
      </c>
      <c r="F7" s="31"/>
      <c r="G7" s="32"/>
      <c r="H7" s="32"/>
      <c r="I7" s="32"/>
      <c r="J7" s="32"/>
      <c r="K7" s="32"/>
      <c r="L7" s="32"/>
      <c r="M7" s="56"/>
      <c r="N7" s="57">
        <f t="shared" si="0"/>
        <v>0</v>
      </c>
      <c r="O7" s="85">
        <f t="shared" si="1"/>
        <v>0.0009606481481481481</v>
      </c>
      <c r="P7" s="85">
        <f t="shared" si="2"/>
        <v>0.0011047453703703703</v>
      </c>
      <c r="Q7" s="29">
        <v>2</v>
      </c>
    </row>
    <row r="8" spans="1:17" ht="12.75">
      <c r="A8" s="26">
        <v>3</v>
      </c>
      <c r="B8" s="86" t="s">
        <v>29</v>
      </c>
      <c r="C8" s="82" t="s">
        <v>28</v>
      </c>
      <c r="D8" s="87" t="s">
        <v>91</v>
      </c>
      <c r="E8" s="84">
        <v>0.001099537037037037</v>
      </c>
      <c r="F8" s="31"/>
      <c r="G8" s="32"/>
      <c r="H8" s="32"/>
      <c r="I8" s="32"/>
      <c r="J8" s="32"/>
      <c r="K8" s="32"/>
      <c r="L8" s="32"/>
      <c r="M8" s="56"/>
      <c r="N8" s="57">
        <f t="shared" si="0"/>
        <v>0</v>
      </c>
      <c r="O8" s="85">
        <f t="shared" si="1"/>
        <v>0.001099537037037037</v>
      </c>
      <c r="P8" s="85">
        <f t="shared" si="2"/>
        <v>0.0012644675925925926</v>
      </c>
      <c r="Q8" s="29">
        <v>3</v>
      </c>
    </row>
    <row r="9" spans="1:17" ht="12.75">
      <c r="A9" s="26">
        <v>4</v>
      </c>
      <c r="B9" s="86" t="s">
        <v>62</v>
      </c>
      <c r="C9" s="88">
        <v>3</v>
      </c>
      <c r="D9" s="87" t="s">
        <v>89</v>
      </c>
      <c r="E9" s="84">
        <v>0.001099537037037037</v>
      </c>
      <c r="F9" s="31"/>
      <c r="G9" s="32"/>
      <c r="H9" s="32"/>
      <c r="I9" s="32"/>
      <c r="J9" s="32"/>
      <c r="K9" s="32"/>
      <c r="L9" s="32"/>
      <c r="M9" s="56"/>
      <c r="N9" s="57">
        <f t="shared" si="0"/>
        <v>0</v>
      </c>
      <c r="O9" s="85">
        <f t="shared" si="1"/>
        <v>0.001099537037037037</v>
      </c>
      <c r="P9" s="85">
        <f t="shared" si="2"/>
        <v>0.0012644675925925926</v>
      </c>
      <c r="Q9" s="29">
        <v>3</v>
      </c>
    </row>
    <row r="10" spans="1:17" ht="12.75">
      <c r="A10" s="26">
        <v>5</v>
      </c>
      <c r="B10" s="86" t="s">
        <v>92</v>
      </c>
      <c r="C10" s="82" t="s">
        <v>20</v>
      </c>
      <c r="D10" s="83" t="s">
        <v>93</v>
      </c>
      <c r="E10" s="84">
        <v>0.0011342592592592591</v>
      </c>
      <c r="F10" s="31"/>
      <c r="G10" s="32"/>
      <c r="H10" s="32"/>
      <c r="I10" s="32"/>
      <c r="J10" s="32"/>
      <c r="K10" s="32"/>
      <c r="L10" s="32"/>
      <c r="M10" s="56"/>
      <c r="N10" s="57">
        <f t="shared" si="0"/>
        <v>0</v>
      </c>
      <c r="O10" s="85">
        <f t="shared" si="1"/>
        <v>0.0011342592592592591</v>
      </c>
      <c r="P10" s="85">
        <f t="shared" si="2"/>
        <v>0.0013043981481481478</v>
      </c>
      <c r="Q10" s="29">
        <v>5</v>
      </c>
    </row>
    <row r="11" spans="1:17" ht="12.75">
      <c r="A11" s="26">
        <v>6</v>
      </c>
      <c r="B11" s="81" t="s">
        <v>41</v>
      </c>
      <c r="C11" s="82" t="s">
        <v>28</v>
      </c>
      <c r="D11" s="83" t="s">
        <v>90</v>
      </c>
      <c r="E11" s="84">
        <v>0.0011458333333333333</v>
      </c>
      <c r="F11" s="31"/>
      <c r="G11" s="32"/>
      <c r="H11" s="32"/>
      <c r="I11" s="32"/>
      <c r="J11" s="32"/>
      <c r="K11" s="32"/>
      <c r="L11" s="32"/>
      <c r="M11" s="56"/>
      <c r="N11" s="57">
        <f t="shared" si="0"/>
        <v>0</v>
      </c>
      <c r="O11" s="85">
        <f t="shared" si="1"/>
        <v>0.0011458333333333333</v>
      </c>
      <c r="P11" s="85">
        <f t="shared" si="2"/>
        <v>0.0013177083333333333</v>
      </c>
      <c r="Q11" s="29">
        <v>6</v>
      </c>
    </row>
    <row r="12" spans="1:17" ht="12.75">
      <c r="A12" s="26">
        <v>7</v>
      </c>
      <c r="B12" s="81" t="s">
        <v>76</v>
      </c>
      <c r="C12" s="82" t="s">
        <v>28</v>
      </c>
      <c r="D12" s="83" t="s">
        <v>90</v>
      </c>
      <c r="E12" s="84">
        <v>0.0012037037037037038</v>
      </c>
      <c r="F12" s="31"/>
      <c r="G12" s="32"/>
      <c r="H12" s="32"/>
      <c r="I12" s="32"/>
      <c r="J12" s="32"/>
      <c r="K12" s="32"/>
      <c r="L12" s="32"/>
      <c r="M12" s="56"/>
      <c r="N12" s="57">
        <f t="shared" si="0"/>
        <v>0</v>
      </c>
      <c r="O12" s="85">
        <f t="shared" si="1"/>
        <v>0.0012037037037037038</v>
      </c>
      <c r="P12" s="85">
        <f t="shared" si="2"/>
        <v>0.0013842592592592593</v>
      </c>
      <c r="Q12" s="29">
        <v>7</v>
      </c>
    </row>
    <row r="13" spans="1:17" ht="12.75">
      <c r="A13" s="26">
        <v>8</v>
      </c>
      <c r="B13" s="81" t="s">
        <v>80</v>
      </c>
      <c r="C13" s="82" t="s">
        <v>28</v>
      </c>
      <c r="D13" s="83" t="s">
        <v>90</v>
      </c>
      <c r="E13" s="84">
        <v>0.0012731481481481483</v>
      </c>
      <c r="F13" s="31"/>
      <c r="G13" s="32"/>
      <c r="H13" s="32"/>
      <c r="I13" s="32"/>
      <c r="J13" s="32"/>
      <c r="K13" s="32"/>
      <c r="L13" s="32"/>
      <c r="M13" s="56"/>
      <c r="N13" s="57">
        <f t="shared" si="0"/>
        <v>0</v>
      </c>
      <c r="O13" s="85">
        <f t="shared" si="1"/>
        <v>0.0012731481481481483</v>
      </c>
      <c r="P13" s="85">
        <f t="shared" si="2"/>
        <v>0.0014641203703703704</v>
      </c>
      <c r="Q13" s="29">
        <v>8</v>
      </c>
    </row>
    <row r="14" spans="1:17" ht="12.75">
      <c r="A14" s="26">
        <v>9</v>
      </c>
      <c r="B14" s="86" t="s">
        <v>94</v>
      </c>
      <c r="C14" s="88">
        <v>3</v>
      </c>
      <c r="D14" s="87" t="s">
        <v>95</v>
      </c>
      <c r="E14" s="84">
        <v>0.0012962962962962963</v>
      </c>
      <c r="F14" s="31"/>
      <c r="G14" s="32"/>
      <c r="H14" s="32"/>
      <c r="I14" s="32"/>
      <c r="J14" s="32"/>
      <c r="K14" s="32"/>
      <c r="L14" s="32"/>
      <c r="M14" s="56"/>
      <c r="N14" s="57">
        <f t="shared" si="0"/>
        <v>0</v>
      </c>
      <c r="O14" s="85">
        <f t="shared" si="1"/>
        <v>0.0012962962962962963</v>
      </c>
      <c r="P14" s="85">
        <f t="shared" si="2"/>
        <v>0.0014907407407407406</v>
      </c>
      <c r="Q14" s="29">
        <v>9</v>
      </c>
    </row>
    <row r="15" spans="1:17" ht="12.75">
      <c r="A15" s="26">
        <v>10</v>
      </c>
      <c r="B15" s="86" t="s">
        <v>57</v>
      </c>
      <c r="C15" s="88">
        <v>3</v>
      </c>
      <c r="D15" s="83" t="s">
        <v>90</v>
      </c>
      <c r="E15" s="84">
        <v>0.0010879629629629629</v>
      </c>
      <c r="F15" s="31"/>
      <c r="G15" s="32">
        <v>0.00023148148148148146</v>
      </c>
      <c r="H15" s="32"/>
      <c r="I15" s="32"/>
      <c r="J15" s="32"/>
      <c r="K15" s="32"/>
      <c r="L15" s="32"/>
      <c r="M15" s="56"/>
      <c r="N15" s="89">
        <f t="shared" si="0"/>
        <v>0.00023148148148148146</v>
      </c>
      <c r="O15" s="85">
        <f t="shared" si="1"/>
        <v>0.0013194444444444443</v>
      </c>
      <c r="P15" s="85">
        <f t="shared" si="2"/>
        <v>0.0015173611111111108</v>
      </c>
      <c r="Q15" s="29">
        <v>10</v>
      </c>
    </row>
    <row r="16" spans="1:17" ht="12.75">
      <c r="A16" s="26">
        <v>11</v>
      </c>
      <c r="B16" s="81" t="s">
        <v>38</v>
      </c>
      <c r="C16" s="82" t="s">
        <v>28</v>
      </c>
      <c r="D16" s="83" t="s">
        <v>90</v>
      </c>
      <c r="E16" s="84">
        <v>0.0011342592592592591</v>
      </c>
      <c r="F16" s="31"/>
      <c r="G16" s="32">
        <v>0.00023148148148148146</v>
      </c>
      <c r="H16" s="32"/>
      <c r="I16" s="32"/>
      <c r="J16" s="32"/>
      <c r="K16" s="32"/>
      <c r="L16" s="32"/>
      <c r="M16" s="56"/>
      <c r="N16" s="89">
        <f t="shared" si="0"/>
        <v>0.00023148148148148146</v>
      </c>
      <c r="O16" s="85">
        <f t="shared" si="1"/>
        <v>0.0013657407407407405</v>
      </c>
      <c r="P16" s="85">
        <f t="shared" si="2"/>
        <v>0.0015706018518518515</v>
      </c>
      <c r="Q16" s="29">
        <v>11</v>
      </c>
    </row>
    <row r="17" spans="1:17" ht="12.75">
      <c r="A17" s="26">
        <v>12</v>
      </c>
      <c r="B17" s="81" t="s">
        <v>42</v>
      </c>
      <c r="C17" s="82" t="s">
        <v>28</v>
      </c>
      <c r="D17" s="83" t="s">
        <v>90</v>
      </c>
      <c r="E17" s="84">
        <v>0.0015162037037037036</v>
      </c>
      <c r="F17" s="31"/>
      <c r="G17" s="32"/>
      <c r="H17" s="32"/>
      <c r="I17" s="32"/>
      <c r="J17" s="32"/>
      <c r="K17" s="32"/>
      <c r="L17" s="32"/>
      <c r="M17" s="56"/>
      <c r="N17" s="57">
        <f t="shared" si="0"/>
        <v>0</v>
      </c>
      <c r="O17" s="85">
        <f t="shared" si="1"/>
        <v>0.0015162037037037036</v>
      </c>
      <c r="P17" s="85">
        <f t="shared" si="2"/>
        <v>0.001743634259259259</v>
      </c>
      <c r="Q17" s="29">
        <v>12</v>
      </c>
    </row>
    <row r="18" spans="1:17" ht="12.75">
      <c r="A18" s="26">
        <v>13</v>
      </c>
      <c r="B18" s="86" t="s">
        <v>45</v>
      </c>
      <c r="C18" s="82" t="s">
        <v>28</v>
      </c>
      <c r="D18" s="87" t="s">
        <v>30</v>
      </c>
      <c r="E18" s="84">
        <v>0.0013078703703703705</v>
      </c>
      <c r="F18" s="31"/>
      <c r="G18" s="32"/>
      <c r="H18" s="32">
        <v>0.00023148148148148146</v>
      </c>
      <c r="I18" s="32"/>
      <c r="J18" s="32"/>
      <c r="K18" s="32"/>
      <c r="L18" s="32"/>
      <c r="M18" s="56"/>
      <c r="N18" s="89">
        <f t="shared" si="0"/>
        <v>0.00023148148148148146</v>
      </c>
      <c r="O18" s="85">
        <f t="shared" si="1"/>
        <v>0.0015393518518518519</v>
      </c>
      <c r="P18" s="85">
        <f t="shared" si="2"/>
        <v>0.0017702546296296294</v>
      </c>
      <c r="Q18" s="29">
        <v>13</v>
      </c>
    </row>
    <row r="19" spans="1:17" ht="12.75">
      <c r="A19" s="26">
        <v>14</v>
      </c>
      <c r="B19" s="90" t="s">
        <v>51</v>
      </c>
      <c r="C19" s="82" t="s">
        <v>20</v>
      </c>
      <c r="D19" s="83" t="s">
        <v>95</v>
      </c>
      <c r="E19" s="84">
        <v>0.0015625</v>
      </c>
      <c r="F19" s="31"/>
      <c r="G19" s="32"/>
      <c r="H19" s="32"/>
      <c r="I19" s="32"/>
      <c r="J19" s="32"/>
      <c r="K19" s="32"/>
      <c r="L19" s="32"/>
      <c r="M19" s="56"/>
      <c r="N19" s="57">
        <f t="shared" si="0"/>
        <v>0</v>
      </c>
      <c r="O19" s="85">
        <f t="shared" si="1"/>
        <v>0.0015625</v>
      </c>
      <c r="P19" s="85">
        <f t="shared" si="2"/>
        <v>0.0017968749999999999</v>
      </c>
      <c r="Q19" s="29">
        <v>14</v>
      </c>
    </row>
    <row r="20" spans="1:17" ht="12.75">
      <c r="A20" s="26">
        <v>15</v>
      </c>
      <c r="B20" s="86" t="s">
        <v>96</v>
      </c>
      <c r="C20" s="88">
        <v>2</v>
      </c>
      <c r="D20" s="87" t="s">
        <v>91</v>
      </c>
      <c r="E20" s="84">
        <v>0.001388888888888889</v>
      </c>
      <c r="F20" s="31"/>
      <c r="G20" s="32">
        <v>0.00023148148148148146</v>
      </c>
      <c r="H20" s="32"/>
      <c r="I20" s="32"/>
      <c r="J20" s="32"/>
      <c r="K20" s="32"/>
      <c r="L20" s="32"/>
      <c r="M20" s="56"/>
      <c r="N20" s="89">
        <f t="shared" si="0"/>
        <v>0.00023148148148148146</v>
      </c>
      <c r="O20" s="85">
        <f t="shared" si="1"/>
        <v>0.0016203703703703703</v>
      </c>
      <c r="P20" s="85">
        <f t="shared" si="2"/>
        <v>0.0017824074074074075</v>
      </c>
      <c r="Q20" s="29">
        <v>15</v>
      </c>
    </row>
    <row r="21" spans="1:17" ht="12.75">
      <c r="A21" s="26">
        <v>16</v>
      </c>
      <c r="B21" s="86" t="s">
        <v>97</v>
      </c>
      <c r="C21" s="88">
        <v>2</v>
      </c>
      <c r="D21" s="87" t="s">
        <v>91</v>
      </c>
      <c r="E21" s="84">
        <v>0.001423611111111111</v>
      </c>
      <c r="F21" s="31"/>
      <c r="G21" s="32"/>
      <c r="H21" s="32"/>
      <c r="I21" s="32"/>
      <c r="J21" s="32"/>
      <c r="K21" s="32"/>
      <c r="L21" s="32">
        <v>0.00023148148148148146</v>
      </c>
      <c r="M21" s="56"/>
      <c r="N21" s="89">
        <f t="shared" si="0"/>
        <v>0.00023148148148148146</v>
      </c>
      <c r="O21" s="85">
        <f t="shared" si="1"/>
        <v>0.0016550925925925923</v>
      </c>
      <c r="P21" s="85">
        <f t="shared" si="2"/>
        <v>0.0018206018518518517</v>
      </c>
      <c r="Q21" s="29">
        <v>16</v>
      </c>
    </row>
    <row r="22" spans="1:17" ht="12.75">
      <c r="A22" s="26">
        <v>17</v>
      </c>
      <c r="B22" s="86" t="s">
        <v>98</v>
      </c>
      <c r="C22" s="88">
        <v>2</v>
      </c>
      <c r="D22" s="87" t="s">
        <v>89</v>
      </c>
      <c r="E22" s="84">
        <v>0.0014351851851851854</v>
      </c>
      <c r="F22" s="31"/>
      <c r="G22" s="32"/>
      <c r="H22" s="32">
        <v>0.00023148148148148146</v>
      </c>
      <c r="I22" s="32"/>
      <c r="J22" s="32"/>
      <c r="K22" s="32"/>
      <c r="L22" s="32"/>
      <c r="M22" s="56"/>
      <c r="N22" s="89">
        <f t="shared" si="0"/>
        <v>0.00023148148148148146</v>
      </c>
      <c r="O22" s="85">
        <f t="shared" si="1"/>
        <v>0.0016666666666666668</v>
      </c>
      <c r="P22" s="85">
        <f t="shared" si="2"/>
        <v>0.0018333333333333335</v>
      </c>
      <c r="Q22" s="29">
        <v>17</v>
      </c>
    </row>
    <row r="23" spans="1:17" ht="12.75">
      <c r="A23" s="26">
        <v>18</v>
      </c>
      <c r="B23" s="86" t="s">
        <v>99</v>
      </c>
      <c r="C23" s="88">
        <v>1</v>
      </c>
      <c r="D23" s="87" t="s">
        <v>30</v>
      </c>
      <c r="E23" s="84">
        <v>0.001689814814814815</v>
      </c>
      <c r="F23" s="31"/>
      <c r="G23" s="32"/>
      <c r="H23" s="32"/>
      <c r="I23" s="32"/>
      <c r="J23" s="32"/>
      <c r="K23" s="32"/>
      <c r="L23" s="32"/>
      <c r="M23" s="56"/>
      <c r="N23" s="57">
        <f t="shared" si="0"/>
        <v>0</v>
      </c>
      <c r="O23" s="85">
        <f t="shared" si="1"/>
        <v>0.001689814814814815</v>
      </c>
      <c r="P23" s="85">
        <f t="shared" si="2"/>
        <v>0.001689814814814815</v>
      </c>
      <c r="Q23" s="29">
        <v>18</v>
      </c>
    </row>
    <row r="24" spans="1:17" ht="12.75">
      <c r="A24" s="26">
        <v>19</v>
      </c>
      <c r="B24" s="86" t="s">
        <v>100</v>
      </c>
      <c r="C24" s="88">
        <v>2</v>
      </c>
      <c r="D24" s="87" t="s">
        <v>89</v>
      </c>
      <c r="E24" s="84">
        <v>0.0011111111111111111</v>
      </c>
      <c r="F24" s="31"/>
      <c r="G24" s="32"/>
      <c r="H24" s="32"/>
      <c r="I24" s="32"/>
      <c r="J24" s="91"/>
      <c r="K24" s="32">
        <v>0.0006944444444444445</v>
      </c>
      <c r="L24" s="32"/>
      <c r="M24" s="56"/>
      <c r="N24" s="89">
        <f t="shared" si="0"/>
        <v>0.0006944444444444445</v>
      </c>
      <c r="O24" s="85">
        <f t="shared" si="1"/>
        <v>0.0018055555555555555</v>
      </c>
      <c r="P24" s="85">
        <f t="shared" si="2"/>
        <v>0.0019861111111111112</v>
      </c>
      <c r="Q24" s="29">
        <v>19</v>
      </c>
    </row>
    <row r="25" spans="1:17" ht="12.75">
      <c r="A25" s="26">
        <v>20</v>
      </c>
      <c r="B25" s="86" t="s">
        <v>78</v>
      </c>
      <c r="C25" s="88">
        <v>3</v>
      </c>
      <c r="D25" s="87" t="s">
        <v>95</v>
      </c>
      <c r="E25" s="84">
        <v>0.001597222222222222</v>
      </c>
      <c r="F25" s="31"/>
      <c r="G25" s="32"/>
      <c r="H25" s="32"/>
      <c r="I25" s="32">
        <v>0.00023148148148148146</v>
      </c>
      <c r="J25" s="32"/>
      <c r="K25" s="32"/>
      <c r="L25" s="32"/>
      <c r="M25" s="56"/>
      <c r="N25" s="89">
        <f t="shared" si="0"/>
        <v>0.00023148148148148146</v>
      </c>
      <c r="O25" s="85">
        <f t="shared" si="1"/>
        <v>0.0018287037037037035</v>
      </c>
      <c r="P25" s="85">
        <f t="shared" si="2"/>
        <v>0.002103009259259259</v>
      </c>
      <c r="Q25" s="29">
        <v>20</v>
      </c>
    </row>
    <row r="26" spans="1:17" ht="12.75">
      <c r="A26" s="26">
        <v>21</v>
      </c>
      <c r="B26" s="86" t="s">
        <v>101</v>
      </c>
      <c r="C26" s="88">
        <v>1</v>
      </c>
      <c r="D26" s="87" t="s">
        <v>95</v>
      </c>
      <c r="E26" s="84">
        <v>0.0018287037037037037</v>
      </c>
      <c r="F26" s="31"/>
      <c r="G26" s="32"/>
      <c r="H26" s="32"/>
      <c r="I26" s="32"/>
      <c r="J26" s="32"/>
      <c r="K26" s="32"/>
      <c r="L26" s="32"/>
      <c r="M26" s="56"/>
      <c r="N26" s="57">
        <f t="shared" si="0"/>
        <v>0</v>
      </c>
      <c r="O26" s="85">
        <f t="shared" si="1"/>
        <v>0.0018287037037037037</v>
      </c>
      <c r="P26" s="85">
        <f t="shared" si="2"/>
        <v>0.0018287037037037037</v>
      </c>
      <c r="Q26" s="29">
        <v>20</v>
      </c>
    </row>
    <row r="27" spans="1:17" ht="12.75">
      <c r="A27" s="26">
        <v>22</v>
      </c>
      <c r="B27" s="86" t="s">
        <v>102</v>
      </c>
      <c r="C27" s="88">
        <v>2</v>
      </c>
      <c r="D27" s="87" t="s">
        <v>30</v>
      </c>
      <c r="E27" s="84">
        <v>0.001400462962962963</v>
      </c>
      <c r="F27" s="31"/>
      <c r="G27" s="32"/>
      <c r="H27" s="32">
        <v>0.00023148148148148146</v>
      </c>
      <c r="I27" s="32"/>
      <c r="J27" s="32"/>
      <c r="K27" s="32">
        <v>0.00023148148148148146</v>
      </c>
      <c r="L27" s="32"/>
      <c r="M27" s="56"/>
      <c r="N27" s="89">
        <f t="shared" si="0"/>
        <v>0.0004629629629629629</v>
      </c>
      <c r="O27" s="85">
        <f t="shared" si="1"/>
        <v>0.0018634259259259257</v>
      </c>
      <c r="P27" s="85">
        <f t="shared" si="2"/>
        <v>0.0020497685185185185</v>
      </c>
      <c r="Q27" s="29">
        <v>22</v>
      </c>
    </row>
    <row r="28" spans="1:17" ht="12.75">
      <c r="A28" s="26">
        <v>23</v>
      </c>
      <c r="B28" s="86" t="s">
        <v>103</v>
      </c>
      <c r="C28" s="88">
        <v>1</v>
      </c>
      <c r="D28" s="83" t="s">
        <v>30</v>
      </c>
      <c r="E28" s="84">
        <v>0.0017708333333333332</v>
      </c>
      <c r="F28" s="31"/>
      <c r="G28" s="32"/>
      <c r="H28" s="32"/>
      <c r="I28" s="32"/>
      <c r="J28" s="32"/>
      <c r="K28" s="32"/>
      <c r="L28" s="32">
        <v>0.00023148148148148146</v>
      </c>
      <c r="M28" s="56"/>
      <c r="N28" s="89">
        <f t="shared" si="0"/>
        <v>0.00023148148148148146</v>
      </c>
      <c r="O28" s="85">
        <f t="shared" si="1"/>
        <v>0.002002314814814815</v>
      </c>
      <c r="P28" s="85">
        <f t="shared" si="2"/>
        <v>0.002002314814814815</v>
      </c>
      <c r="Q28" s="29">
        <v>23</v>
      </c>
    </row>
    <row r="29" spans="1:17" ht="12.75">
      <c r="A29" s="26">
        <v>24</v>
      </c>
      <c r="B29" s="86" t="s">
        <v>104</v>
      </c>
      <c r="C29" s="88">
        <v>2</v>
      </c>
      <c r="D29" s="87" t="s">
        <v>91</v>
      </c>
      <c r="E29" s="84">
        <v>0.0017939814814814815</v>
      </c>
      <c r="F29" s="31"/>
      <c r="G29" s="32"/>
      <c r="H29" s="32">
        <v>0.00023148148148148146</v>
      </c>
      <c r="I29" s="32"/>
      <c r="J29" s="32"/>
      <c r="K29" s="32"/>
      <c r="L29" s="32"/>
      <c r="M29" s="56"/>
      <c r="N29" s="89">
        <f t="shared" si="0"/>
        <v>0.00023148148148148146</v>
      </c>
      <c r="O29" s="85">
        <f t="shared" si="1"/>
        <v>0.002025462962962963</v>
      </c>
      <c r="P29" s="85">
        <f t="shared" si="2"/>
        <v>0.0022280092592592594</v>
      </c>
      <c r="Q29" s="29">
        <v>24</v>
      </c>
    </row>
    <row r="30" spans="1:17" ht="12.75">
      <c r="A30" s="26">
        <v>25</v>
      </c>
      <c r="B30" s="86" t="s">
        <v>105</v>
      </c>
      <c r="C30" s="88">
        <v>2</v>
      </c>
      <c r="D30" s="87" t="s">
        <v>30</v>
      </c>
      <c r="E30" s="84">
        <v>0.0009722222222222221</v>
      </c>
      <c r="F30" s="31">
        <v>0.0006944444444444445</v>
      </c>
      <c r="G30" s="32"/>
      <c r="H30" s="32"/>
      <c r="I30" s="32"/>
      <c r="J30" s="32"/>
      <c r="K30" s="32"/>
      <c r="L30" s="32">
        <v>0.0006944444444444445</v>
      </c>
      <c r="M30" s="56"/>
      <c r="N30" s="89">
        <f t="shared" si="0"/>
        <v>0.001388888888888889</v>
      </c>
      <c r="O30" s="85">
        <f t="shared" si="1"/>
        <v>0.002361111111111111</v>
      </c>
      <c r="P30" s="85">
        <f t="shared" si="2"/>
        <v>0.0025972222222222226</v>
      </c>
      <c r="Q30" s="29">
        <v>25</v>
      </c>
    </row>
    <row r="31" spans="1:17" ht="12.75">
      <c r="A31" s="26">
        <v>26</v>
      </c>
      <c r="B31" s="86" t="s">
        <v>106</v>
      </c>
      <c r="C31" s="88">
        <v>1</v>
      </c>
      <c r="D31" s="87" t="s">
        <v>91</v>
      </c>
      <c r="E31" s="84">
        <v>0.0027546296296296294</v>
      </c>
      <c r="F31" s="31"/>
      <c r="G31" s="32"/>
      <c r="H31" s="32"/>
      <c r="I31" s="32"/>
      <c r="J31" s="32"/>
      <c r="K31" s="32"/>
      <c r="L31" s="32"/>
      <c r="M31" s="56"/>
      <c r="N31" s="57">
        <f t="shared" si="0"/>
        <v>0</v>
      </c>
      <c r="O31" s="85">
        <f t="shared" si="1"/>
        <v>0.0027546296296296294</v>
      </c>
      <c r="P31" s="85">
        <f t="shared" si="2"/>
        <v>0.0027546296296296294</v>
      </c>
      <c r="Q31" s="29">
        <v>26</v>
      </c>
    </row>
    <row r="32" spans="1:17" ht="12.75">
      <c r="A32" s="26">
        <v>27</v>
      </c>
      <c r="B32" s="86" t="s">
        <v>107</v>
      </c>
      <c r="C32" s="88">
        <v>1</v>
      </c>
      <c r="D32" s="87" t="s">
        <v>95</v>
      </c>
      <c r="E32" s="84">
        <v>0.0026504629629629625</v>
      </c>
      <c r="F32" s="31"/>
      <c r="G32" s="32">
        <v>0.00023148148148148146</v>
      </c>
      <c r="H32" s="32"/>
      <c r="I32" s="32"/>
      <c r="J32" s="32"/>
      <c r="K32" s="32"/>
      <c r="L32" s="32"/>
      <c r="M32" s="56"/>
      <c r="N32" s="89">
        <f t="shared" si="0"/>
        <v>0.00023148148148148146</v>
      </c>
      <c r="O32" s="85">
        <f t="shared" si="1"/>
        <v>0.002881944444444444</v>
      </c>
      <c r="P32" s="85">
        <f t="shared" si="2"/>
        <v>0.002881944444444444</v>
      </c>
      <c r="Q32" s="29">
        <v>27</v>
      </c>
    </row>
    <row r="33" spans="1:17" ht="12.75">
      <c r="A33" s="26">
        <v>28</v>
      </c>
      <c r="B33" s="86" t="s">
        <v>108</v>
      </c>
      <c r="C33" s="88">
        <v>2</v>
      </c>
      <c r="D33" s="87" t="s">
        <v>95</v>
      </c>
      <c r="E33" s="84">
        <v>0.0021180555555555553</v>
      </c>
      <c r="F33" s="31">
        <v>0.0004629629629629629</v>
      </c>
      <c r="G33" s="32"/>
      <c r="H33" s="32"/>
      <c r="I33" s="32"/>
      <c r="J33" s="32"/>
      <c r="K33" s="32">
        <v>0.00023148148148148146</v>
      </c>
      <c r="L33" s="32">
        <v>0.00023148148148148146</v>
      </c>
      <c r="M33" s="56"/>
      <c r="N33" s="89">
        <f t="shared" si="0"/>
        <v>0.0009259259259259259</v>
      </c>
      <c r="O33" s="85">
        <f t="shared" si="1"/>
        <v>0.003043981481481481</v>
      </c>
      <c r="P33" s="85">
        <f t="shared" si="2"/>
        <v>0.003348379629629629</v>
      </c>
      <c r="Q33" s="29">
        <v>28</v>
      </c>
    </row>
    <row r="34" spans="1:17" ht="12.75">
      <c r="A34" s="26">
        <v>29</v>
      </c>
      <c r="B34" s="86" t="s">
        <v>61</v>
      </c>
      <c r="C34" s="88">
        <v>3</v>
      </c>
      <c r="D34" s="87" t="s">
        <v>89</v>
      </c>
      <c r="E34" s="84">
        <v>0.002777777777777778</v>
      </c>
      <c r="F34" s="31"/>
      <c r="G34" s="32"/>
      <c r="H34" s="32"/>
      <c r="I34" s="32"/>
      <c r="J34" s="32"/>
      <c r="K34" s="32">
        <v>0.001736111111111111</v>
      </c>
      <c r="L34" s="32"/>
      <c r="M34" s="56"/>
      <c r="N34" s="89">
        <f t="shared" si="0"/>
        <v>0.001736111111111111</v>
      </c>
      <c r="O34" s="85">
        <f t="shared" si="1"/>
        <v>0.0045138888888888885</v>
      </c>
      <c r="P34" s="85">
        <f t="shared" si="2"/>
        <v>0.005190972222222221</v>
      </c>
      <c r="Q34" s="29">
        <v>29</v>
      </c>
    </row>
    <row r="35" spans="1:17" ht="12.75">
      <c r="A35" s="26">
        <v>30</v>
      </c>
      <c r="B35" s="86" t="s">
        <v>109</v>
      </c>
      <c r="C35" s="88">
        <v>1</v>
      </c>
      <c r="D35" s="87" t="s">
        <v>89</v>
      </c>
      <c r="E35" s="84">
        <v>0.002777777777777778</v>
      </c>
      <c r="F35" s="31"/>
      <c r="G35" s="32">
        <v>0.00023148148148148146</v>
      </c>
      <c r="H35" s="32">
        <v>0.00023148148148148146</v>
      </c>
      <c r="I35" s="32"/>
      <c r="J35" s="32"/>
      <c r="K35" s="32"/>
      <c r="L35" s="32">
        <v>0.001736111111111111</v>
      </c>
      <c r="M35" s="56"/>
      <c r="N35" s="89">
        <f t="shared" si="0"/>
        <v>0.0021990740740740738</v>
      </c>
      <c r="O35" s="85">
        <f t="shared" si="1"/>
        <v>0.004976851851851852</v>
      </c>
      <c r="P35" s="85">
        <f t="shared" si="2"/>
        <v>0.004976851851851852</v>
      </c>
      <c r="Q35" s="29">
        <v>30</v>
      </c>
    </row>
    <row r="36" spans="1:17" ht="12.75">
      <c r="A36" s="26">
        <v>31</v>
      </c>
      <c r="B36" s="86" t="s">
        <v>110</v>
      </c>
      <c r="C36" s="88">
        <v>1</v>
      </c>
      <c r="D36" s="87" t="s">
        <v>89</v>
      </c>
      <c r="E36" s="84">
        <v>0.002777777777777778</v>
      </c>
      <c r="F36" s="31"/>
      <c r="G36" s="32"/>
      <c r="H36" s="32"/>
      <c r="I36" s="32"/>
      <c r="J36" s="32"/>
      <c r="K36" s="32">
        <v>0.001736111111111111</v>
      </c>
      <c r="L36" s="32">
        <v>0.001736111111111111</v>
      </c>
      <c r="M36" s="56"/>
      <c r="N36" s="89">
        <f t="shared" si="0"/>
        <v>0.003472222222222222</v>
      </c>
      <c r="O36" s="85">
        <f t="shared" si="1"/>
        <v>0.0062499999999999995</v>
      </c>
      <c r="P36" s="85">
        <f t="shared" si="2"/>
        <v>0.0062499999999999995</v>
      </c>
      <c r="Q36" s="29">
        <v>31</v>
      </c>
    </row>
    <row r="37" spans="1:17" ht="12.75">
      <c r="A37" s="26">
        <v>32</v>
      </c>
      <c r="B37" s="86" t="s">
        <v>111</v>
      </c>
      <c r="C37" s="88">
        <v>1</v>
      </c>
      <c r="D37" s="87" t="s">
        <v>91</v>
      </c>
      <c r="E37" s="84">
        <v>0.002777777777777778</v>
      </c>
      <c r="F37" s="31"/>
      <c r="G37" s="32">
        <v>0.00023148148148148146</v>
      </c>
      <c r="H37" s="32">
        <v>0.00023148148148148146</v>
      </c>
      <c r="I37" s="32"/>
      <c r="J37" s="32"/>
      <c r="K37" s="32">
        <v>0.001736111111111111</v>
      </c>
      <c r="L37" s="32">
        <v>0.001736111111111111</v>
      </c>
      <c r="M37" s="56"/>
      <c r="N37" s="89">
        <f t="shared" si="0"/>
        <v>0.003935185185185185</v>
      </c>
      <c r="O37" s="85">
        <f t="shared" si="1"/>
        <v>0.006712962962962963</v>
      </c>
      <c r="P37" s="85">
        <f t="shared" si="2"/>
        <v>0.006712962962962963</v>
      </c>
      <c r="Q37" s="29">
        <v>32</v>
      </c>
    </row>
    <row r="38" spans="1:17" ht="13.5" thickBot="1">
      <c r="A38" s="36">
        <v>33</v>
      </c>
      <c r="B38" s="92" t="s">
        <v>112</v>
      </c>
      <c r="C38" s="93">
        <v>1</v>
      </c>
      <c r="D38" s="94" t="s">
        <v>30</v>
      </c>
      <c r="E38" s="95">
        <v>0.002777777777777778</v>
      </c>
      <c r="F38" s="41">
        <v>0.0006944444444444445</v>
      </c>
      <c r="G38" s="42">
        <v>0.00023148148148148146</v>
      </c>
      <c r="H38" s="42">
        <v>0.00023148148148148146</v>
      </c>
      <c r="I38" s="42">
        <v>0.001736111111111111</v>
      </c>
      <c r="J38" s="42"/>
      <c r="K38" s="42">
        <v>0.001736111111111111</v>
      </c>
      <c r="L38" s="42">
        <v>0.001736111111111111</v>
      </c>
      <c r="M38" s="65">
        <v>0.001736111111111111</v>
      </c>
      <c r="N38" s="96">
        <f t="shared" si="0"/>
        <v>0.008101851851851851</v>
      </c>
      <c r="O38" s="97">
        <f t="shared" si="1"/>
        <v>0.010879629629629631</v>
      </c>
      <c r="P38" s="97">
        <f t="shared" si="2"/>
        <v>0.010879629629629631</v>
      </c>
      <c r="Q38" s="39">
        <v>33</v>
      </c>
    </row>
    <row r="41" ht="12.75">
      <c r="B41" s="98" t="s">
        <v>113</v>
      </c>
    </row>
  </sheetData>
  <autoFilter ref="A5:P38"/>
  <mergeCells count="2">
    <mergeCell ref="A2:P2"/>
    <mergeCell ref="A3:P3"/>
  </mergeCells>
  <printOptions/>
  <pageMargins left="0.31" right="0.38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7">
      <selection activeCell="B33" sqref="B33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5.875" style="0" customWidth="1"/>
    <col min="5" max="5" width="8.625" style="3" customWidth="1"/>
    <col min="6" max="11" width="5.375" style="3" customWidth="1"/>
    <col min="12" max="12" width="7.25390625" style="3" customWidth="1"/>
    <col min="13" max="13" width="7.375" style="3" customWidth="1"/>
    <col min="14" max="14" width="8.75390625" style="0" customWidth="1"/>
    <col min="16" max="16" width="5.625" style="0" customWidth="1"/>
    <col min="17" max="17" width="5.875" style="0" customWidth="1"/>
  </cols>
  <sheetData>
    <row r="2" spans="1:17" ht="15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5">
      <c r="A3" s="304" t="s">
        <v>120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17.25" customHeight="1" thickBot="1">
      <c r="A4" t="s">
        <v>2</v>
      </c>
      <c r="Q4" s="4" t="s">
        <v>3</v>
      </c>
    </row>
    <row r="5" spans="1:17" ht="76.5" customHeight="1" thickBot="1">
      <c r="A5" s="5" t="s">
        <v>4</v>
      </c>
      <c r="B5" s="6" t="s">
        <v>5</v>
      </c>
      <c r="C5" s="7" t="s">
        <v>6</v>
      </c>
      <c r="D5" s="7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6" t="s">
        <v>17</v>
      </c>
      <c r="O5" s="6" t="s">
        <v>88</v>
      </c>
      <c r="P5" s="141" t="s">
        <v>121</v>
      </c>
      <c r="Q5" s="158" t="s">
        <v>122</v>
      </c>
    </row>
    <row r="6" spans="1:17" ht="12.75">
      <c r="A6" s="159">
        <v>1</v>
      </c>
      <c r="B6" s="160" t="s">
        <v>19</v>
      </c>
      <c r="C6" s="161" t="s">
        <v>20</v>
      </c>
      <c r="D6" s="161" t="s">
        <v>21</v>
      </c>
      <c r="E6" s="79">
        <v>0.0009953703703703704</v>
      </c>
      <c r="F6" s="79"/>
      <c r="G6" s="79"/>
      <c r="H6" s="79"/>
      <c r="I6" s="79"/>
      <c r="J6" s="79"/>
      <c r="K6" s="79"/>
      <c r="L6" s="79"/>
      <c r="M6" s="79"/>
      <c r="N6" s="79">
        <f aca="true" t="shared" si="0" ref="N6:N30">SUM(E6:M6)</f>
        <v>0.0009953703703703704</v>
      </c>
      <c r="O6" s="79">
        <f aca="true" t="shared" si="1" ref="O6:O30">IF(OR(C6="Р",C6="С"),N6*1.15,IF(C6=1,N6,IF(C6=2,N6*1.1,"???")))</f>
        <v>0.001144675925925926</v>
      </c>
      <c r="P6" s="162">
        <f>SUM(O6:O10)</f>
        <v>0.008172453703703704</v>
      </c>
      <c r="Q6" s="163">
        <v>1</v>
      </c>
    </row>
    <row r="7" spans="1:17" ht="12.75">
      <c r="A7" s="26">
        <v>2</v>
      </c>
      <c r="B7" s="27" t="s">
        <v>25</v>
      </c>
      <c r="C7" s="28">
        <v>2</v>
      </c>
      <c r="D7" s="28" t="s">
        <v>21</v>
      </c>
      <c r="E7" s="85">
        <v>0.001261574074074074</v>
      </c>
      <c r="F7" s="85"/>
      <c r="G7" s="85"/>
      <c r="H7" s="85"/>
      <c r="I7" s="85"/>
      <c r="J7" s="85"/>
      <c r="K7" s="85"/>
      <c r="L7" s="85"/>
      <c r="M7" s="85"/>
      <c r="N7" s="85">
        <f t="shared" si="0"/>
        <v>0.001261574074074074</v>
      </c>
      <c r="O7" s="85">
        <f t="shared" si="1"/>
        <v>0.0013877314814814815</v>
      </c>
      <c r="P7" s="164"/>
      <c r="Q7" s="165"/>
    </row>
    <row r="8" spans="1:17" ht="12.75">
      <c r="A8" s="26">
        <v>3</v>
      </c>
      <c r="B8" s="27" t="s">
        <v>35</v>
      </c>
      <c r="C8" s="28">
        <v>2</v>
      </c>
      <c r="D8" s="28" t="s">
        <v>21</v>
      </c>
      <c r="E8" s="85">
        <v>0.0013194444444444443</v>
      </c>
      <c r="F8" s="85"/>
      <c r="G8" s="85"/>
      <c r="H8" s="85"/>
      <c r="I8" s="85">
        <v>0.00023148148148148146</v>
      </c>
      <c r="J8" s="85"/>
      <c r="K8" s="85"/>
      <c r="L8" s="85"/>
      <c r="M8" s="85"/>
      <c r="N8" s="85">
        <f t="shared" si="0"/>
        <v>0.0015509259259259256</v>
      </c>
      <c r="O8" s="85">
        <f t="shared" si="1"/>
        <v>0.0017060185185185184</v>
      </c>
      <c r="P8" s="164"/>
      <c r="Q8" s="165"/>
    </row>
    <row r="9" spans="1:17" ht="12.75">
      <c r="A9" s="26">
        <v>4</v>
      </c>
      <c r="B9" s="27" t="s">
        <v>40</v>
      </c>
      <c r="C9" s="28">
        <v>2</v>
      </c>
      <c r="D9" s="28" t="s">
        <v>21</v>
      </c>
      <c r="E9" s="85">
        <v>0.0016782407407407406</v>
      </c>
      <c r="F9" s="85"/>
      <c r="G9" s="85"/>
      <c r="H9" s="85"/>
      <c r="I9" s="85"/>
      <c r="J9" s="85"/>
      <c r="K9" s="85"/>
      <c r="L9" s="85"/>
      <c r="M9" s="85"/>
      <c r="N9" s="85">
        <f t="shared" si="0"/>
        <v>0.0016782407407407406</v>
      </c>
      <c r="O9" s="85">
        <f t="shared" si="1"/>
        <v>0.0018460648148148147</v>
      </c>
      <c r="P9" s="164"/>
      <c r="Q9" s="165"/>
    </row>
    <row r="10" spans="1:17" ht="13.5" thickBot="1">
      <c r="A10" s="36">
        <v>5</v>
      </c>
      <c r="B10" s="37" t="s">
        <v>42</v>
      </c>
      <c r="C10" s="38">
        <v>2</v>
      </c>
      <c r="D10" s="38" t="s">
        <v>21</v>
      </c>
      <c r="E10" s="97">
        <v>0.0012037037037037038</v>
      </c>
      <c r="F10" s="97"/>
      <c r="G10" s="97"/>
      <c r="H10" s="97"/>
      <c r="I10" s="97"/>
      <c r="J10" s="97"/>
      <c r="K10" s="97"/>
      <c r="L10" s="97">
        <v>0.0006944444444444445</v>
      </c>
      <c r="M10" s="97"/>
      <c r="N10" s="97">
        <f t="shared" si="0"/>
        <v>0.0018981481481481484</v>
      </c>
      <c r="O10" s="97">
        <f t="shared" si="1"/>
        <v>0.0020879629629629633</v>
      </c>
      <c r="P10" s="136"/>
      <c r="Q10" s="166"/>
    </row>
    <row r="11" spans="1:17" ht="12.75">
      <c r="A11" s="159">
        <v>6</v>
      </c>
      <c r="B11" s="160" t="s">
        <v>22</v>
      </c>
      <c r="C11" s="161">
        <v>2</v>
      </c>
      <c r="D11" s="161" t="s">
        <v>23</v>
      </c>
      <c r="E11" s="79">
        <v>0.0010300925925925926</v>
      </c>
      <c r="F11" s="79"/>
      <c r="G11" s="79"/>
      <c r="H11" s="79"/>
      <c r="I11" s="79"/>
      <c r="J11" s="79"/>
      <c r="K11" s="79"/>
      <c r="L11" s="79"/>
      <c r="M11" s="79"/>
      <c r="N11" s="79">
        <f t="shared" si="0"/>
        <v>0.0010300925925925926</v>
      </c>
      <c r="O11" s="79">
        <f t="shared" si="1"/>
        <v>0.001133101851851852</v>
      </c>
      <c r="P11" s="162">
        <f>SUM(O11:O15)</f>
        <v>0.00859375</v>
      </c>
      <c r="Q11" s="163">
        <v>2</v>
      </c>
    </row>
    <row r="12" spans="1:17" ht="12.75">
      <c r="A12" s="26">
        <v>7</v>
      </c>
      <c r="B12" s="27" t="s">
        <v>24</v>
      </c>
      <c r="C12" s="28">
        <v>2</v>
      </c>
      <c r="D12" s="28" t="s">
        <v>23</v>
      </c>
      <c r="E12" s="85">
        <v>0.001099537037037037</v>
      </c>
      <c r="F12" s="85"/>
      <c r="G12" s="85"/>
      <c r="H12" s="85"/>
      <c r="I12" s="85"/>
      <c r="J12" s="85"/>
      <c r="K12" s="85"/>
      <c r="L12" s="85"/>
      <c r="M12" s="85"/>
      <c r="N12" s="85">
        <f t="shared" si="0"/>
        <v>0.001099537037037037</v>
      </c>
      <c r="O12" s="85">
        <f t="shared" si="1"/>
        <v>0.001209490740740741</v>
      </c>
      <c r="P12" s="164"/>
      <c r="Q12" s="165"/>
    </row>
    <row r="13" spans="1:17" ht="12.75">
      <c r="A13" s="26">
        <v>8</v>
      </c>
      <c r="B13" s="27" t="s">
        <v>26</v>
      </c>
      <c r="C13" s="28">
        <v>2</v>
      </c>
      <c r="D13" s="28" t="s">
        <v>23</v>
      </c>
      <c r="E13" s="85">
        <v>0.0010648148148148147</v>
      </c>
      <c r="F13" s="85"/>
      <c r="G13" s="85"/>
      <c r="H13" s="85"/>
      <c r="I13" s="85"/>
      <c r="J13" s="85"/>
      <c r="K13" s="85"/>
      <c r="L13" s="85"/>
      <c r="M13" s="85">
        <v>0.00023148148148148146</v>
      </c>
      <c r="N13" s="85">
        <f t="shared" si="0"/>
        <v>0.001296296296296296</v>
      </c>
      <c r="O13" s="85">
        <f t="shared" si="1"/>
        <v>0.0014259259259259258</v>
      </c>
      <c r="P13" s="164"/>
      <c r="Q13" s="165"/>
    </row>
    <row r="14" spans="1:17" ht="12.75">
      <c r="A14" s="26">
        <v>9</v>
      </c>
      <c r="B14" s="27" t="s">
        <v>36</v>
      </c>
      <c r="C14" s="28">
        <v>2</v>
      </c>
      <c r="D14" s="28" t="s">
        <v>23</v>
      </c>
      <c r="E14" s="85">
        <v>0.0013310185185185185</v>
      </c>
      <c r="F14" s="85">
        <v>0.00023148148148148146</v>
      </c>
      <c r="G14" s="85"/>
      <c r="H14" s="85"/>
      <c r="I14" s="85"/>
      <c r="J14" s="85"/>
      <c r="K14" s="85"/>
      <c r="L14" s="85"/>
      <c r="M14" s="85"/>
      <c r="N14" s="85">
        <f t="shared" si="0"/>
        <v>0.0015624999999999999</v>
      </c>
      <c r="O14" s="85">
        <f t="shared" si="1"/>
        <v>0.00171875</v>
      </c>
      <c r="P14" s="164"/>
      <c r="Q14" s="165"/>
    </row>
    <row r="15" spans="1:17" ht="13.5" thickBot="1">
      <c r="A15" s="36">
        <v>10</v>
      </c>
      <c r="B15" s="37" t="s">
        <v>52</v>
      </c>
      <c r="C15" s="38">
        <v>2</v>
      </c>
      <c r="D15" s="38" t="s">
        <v>23</v>
      </c>
      <c r="E15" s="97">
        <v>0.0021296296296296298</v>
      </c>
      <c r="F15" s="97"/>
      <c r="G15" s="97"/>
      <c r="H15" s="97"/>
      <c r="I15" s="97"/>
      <c r="J15" s="97"/>
      <c r="K15" s="97">
        <v>0.0006944444444444445</v>
      </c>
      <c r="L15" s="97"/>
      <c r="M15" s="97"/>
      <c r="N15" s="97">
        <f t="shared" si="0"/>
        <v>0.0028240740740740743</v>
      </c>
      <c r="O15" s="97">
        <f t="shared" si="1"/>
        <v>0.003106481481481482</v>
      </c>
      <c r="P15" s="136"/>
      <c r="Q15" s="166"/>
    </row>
    <row r="16" spans="1:17" ht="12.75">
      <c r="A16" s="159">
        <v>11</v>
      </c>
      <c r="B16" s="160" t="s">
        <v>38</v>
      </c>
      <c r="C16" s="161">
        <v>1</v>
      </c>
      <c r="D16" s="161" t="s">
        <v>34</v>
      </c>
      <c r="E16" s="79">
        <v>0.001597222222222222</v>
      </c>
      <c r="F16" s="79"/>
      <c r="G16" s="79"/>
      <c r="H16" s="79"/>
      <c r="I16" s="79"/>
      <c r="J16" s="79"/>
      <c r="K16" s="79"/>
      <c r="L16" s="79"/>
      <c r="M16" s="79"/>
      <c r="N16" s="79">
        <f t="shared" si="0"/>
        <v>0.001597222222222222</v>
      </c>
      <c r="O16" s="79">
        <f t="shared" si="1"/>
        <v>0.001597222222222222</v>
      </c>
      <c r="P16" s="162">
        <f>SUM(O16:O20)</f>
        <v>0.010820601851851852</v>
      </c>
      <c r="Q16" s="163">
        <v>3</v>
      </c>
    </row>
    <row r="17" spans="1:17" ht="12.75">
      <c r="A17" s="26">
        <v>12</v>
      </c>
      <c r="B17" s="27" t="s">
        <v>33</v>
      </c>
      <c r="C17" s="28" t="s">
        <v>20</v>
      </c>
      <c r="D17" s="28" t="s">
        <v>34</v>
      </c>
      <c r="E17" s="85">
        <v>0.0012268518518518518</v>
      </c>
      <c r="F17" s="85"/>
      <c r="G17" s="85"/>
      <c r="H17" s="85"/>
      <c r="I17" s="85"/>
      <c r="J17" s="85"/>
      <c r="K17" s="85"/>
      <c r="L17" s="85">
        <v>0.00023148148148148146</v>
      </c>
      <c r="M17" s="85"/>
      <c r="N17" s="85">
        <f t="shared" si="0"/>
        <v>0.0014583333333333332</v>
      </c>
      <c r="O17" s="85">
        <f t="shared" si="1"/>
        <v>0.001677083333333333</v>
      </c>
      <c r="P17" s="164"/>
      <c r="Q17" s="165"/>
    </row>
    <row r="18" spans="1:17" ht="12.75">
      <c r="A18" s="26">
        <v>13</v>
      </c>
      <c r="B18" s="27" t="s">
        <v>47</v>
      </c>
      <c r="C18" s="28">
        <v>1</v>
      </c>
      <c r="D18" s="28" t="s">
        <v>34</v>
      </c>
      <c r="E18" s="85">
        <v>0.0018865740740740742</v>
      </c>
      <c r="F18" s="85"/>
      <c r="G18" s="85"/>
      <c r="H18" s="85"/>
      <c r="I18" s="85"/>
      <c r="J18" s="85"/>
      <c r="K18" s="85">
        <v>0.00023148148148148146</v>
      </c>
      <c r="L18" s="85"/>
      <c r="M18" s="85"/>
      <c r="N18" s="85">
        <f t="shared" si="0"/>
        <v>0.0021180555555555558</v>
      </c>
      <c r="O18" s="85">
        <f t="shared" si="1"/>
        <v>0.0021180555555555558</v>
      </c>
      <c r="P18" s="164"/>
      <c r="Q18" s="165"/>
    </row>
    <row r="19" spans="1:17" ht="12.75">
      <c r="A19" s="26">
        <v>14</v>
      </c>
      <c r="B19" s="27" t="s">
        <v>51</v>
      </c>
      <c r="C19" s="28">
        <v>1</v>
      </c>
      <c r="D19" s="28" t="s">
        <v>34</v>
      </c>
      <c r="E19" s="85">
        <v>0.0017245370370370372</v>
      </c>
      <c r="F19" s="85"/>
      <c r="G19" s="85"/>
      <c r="H19" s="85"/>
      <c r="I19" s="85"/>
      <c r="J19" s="85"/>
      <c r="K19" s="85"/>
      <c r="L19" s="167">
        <v>0.0006944444444444445</v>
      </c>
      <c r="M19" s="85"/>
      <c r="N19" s="85">
        <f t="shared" si="0"/>
        <v>0.0024189814814814816</v>
      </c>
      <c r="O19" s="85">
        <f t="shared" si="1"/>
        <v>0.0024189814814814816</v>
      </c>
      <c r="P19" s="164"/>
      <c r="Q19" s="165"/>
    </row>
    <row r="20" spans="1:17" ht="13.5" thickBot="1">
      <c r="A20" s="36">
        <v>15</v>
      </c>
      <c r="B20" s="37" t="s">
        <v>56</v>
      </c>
      <c r="C20" s="38">
        <v>1</v>
      </c>
      <c r="D20" s="38" t="s">
        <v>34</v>
      </c>
      <c r="E20" s="97">
        <v>0.002777777777777778</v>
      </c>
      <c r="F20" s="97"/>
      <c r="G20" s="97"/>
      <c r="H20" s="97"/>
      <c r="I20" s="97"/>
      <c r="J20" s="97"/>
      <c r="K20" s="97"/>
      <c r="L20" s="97">
        <v>0.00023148148148148146</v>
      </c>
      <c r="M20" s="97"/>
      <c r="N20" s="97">
        <f t="shared" si="0"/>
        <v>0.0030092592592592593</v>
      </c>
      <c r="O20" s="97">
        <f t="shared" si="1"/>
        <v>0.0030092592592592593</v>
      </c>
      <c r="P20" s="136"/>
      <c r="Q20" s="166"/>
    </row>
    <row r="21" spans="1:17" ht="12.75">
      <c r="A21" s="159">
        <v>16</v>
      </c>
      <c r="B21" s="160" t="s">
        <v>29</v>
      </c>
      <c r="C21" s="161">
        <v>2</v>
      </c>
      <c r="D21" s="161" t="s">
        <v>30</v>
      </c>
      <c r="E21" s="79">
        <v>0.0011805555555555556</v>
      </c>
      <c r="F21" s="79"/>
      <c r="G21" s="79"/>
      <c r="H21" s="79">
        <v>0.00023148148148148146</v>
      </c>
      <c r="I21" s="79"/>
      <c r="J21" s="79"/>
      <c r="K21" s="79"/>
      <c r="L21" s="79"/>
      <c r="M21" s="79"/>
      <c r="N21" s="79">
        <f t="shared" si="0"/>
        <v>0.001412037037037037</v>
      </c>
      <c r="O21" s="79">
        <f t="shared" si="1"/>
        <v>0.0015532407407407407</v>
      </c>
      <c r="P21" s="162">
        <f>SUM(O21:O25)</f>
        <v>0.012171296296296296</v>
      </c>
      <c r="Q21" s="163">
        <v>4</v>
      </c>
    </row>
    <row r="22" spans="1:17" ht="12.75">
      <c r="A22" s="26">
        <v>17</v>
      </c>
      <c r="B22" s="27" t="s">
        <v>41</v>
      </c>
      <c r="C22" s="28">
        <v>2</v>
      </c>
      <c r="D22" s="28" t="s">
        <v>30</v>
      </c>
      <c r="E22" s="85">
        <v>0.0017245370370370372</v>
      </c>
      <c r="F22" s="85"/>
      <c r="G22" s="85"/>
      <c r="H22" s="85"/>
      <c r="I22" s="85"/>
      <c r="J22" s="85"/>
      <c r="K22" s="85"/>
      <c r="L22" s="85"/>
      <c r="M22" s="85"/>
      <c r="N22" s="85">
        <f t="shared" si="0"/>
        <v>0.0017245370370370372</v>
      </c>
      <c r="O22" s="85">
        <f t="shared" si="1"/>
        <v>0.0018969907407407412</v>
      </c>
      <c r="P22" s="164"/>
      <c r="Q22" s="165"/>
    </row>
    <row r="23" spans="1:17" ht="12.75">
      <c r="A23" s="26">
        <v>18</v>
      </c>
      <c r="B23" s="27" t="s">
        <v>43</v>
      </c>
      <c r="C23" s="28">
        <v>2</v>
      </c>
      <c r="D23" s="28" t="s">
        <v>30</v>
      </c>
      <c r="E23" s="85">
        <v>0.0013425925925925925</v>
      </c>
      <c r="F23" s="85"/>
      <c r="G23" s="85"/>
      <c r="H23" s="85"/>
      <c r="I23" s="85"/>
      <c r="J23" s="85"/>
      <c r="K23" s="85">
        <v>0.0006944444444444445</v>
      </c>
      <c r="L23" s="85"/>
      <c r="M23" s="85"/>
      <c r="N23" s="85">
        <f t="shared" si="0"/>
        <v>0.002037037037037037</v>
      </c>
      <c r="O23" s="85">
        <f t="shared" si="1"/>
        <v>0.0022407407407407406</v>
      </c>
      <c r="P23" s="164"/>
      <c r="Q23" s="165"/>
    </row>
    <row r="24" spans="1:17" ht="12.75">
      <c r="A24" s="26">
        <v>19</v>
      </c>
      <c r="B24" s="27" t="s">
        <v>50</v>
      </c>
      <c r="C24" s="28">
        <v>2</v>
      </c>
      <c r="D24" s="28" t="s">
        <v>30</v>
      </c>
      <c r="E24" s="85">
        <v>0.0014814814814814814</v>
      </c>
      <c r="F24" s="85"/>
      <c r="G24" s="85"/>
      <c r="H24" s="85"/>
      <c r="I24" s="85"/>
      <c r="J24" s="85"/>
      <c r="K24" s="85">
        <v>0.00023148148148148146</v>
      </c>
      <c r="L24" s="85">
        <v>0.0006944444444444445</v>
      </c>
      <c r="M24" s="85"/>
      <c r="N24" s="85">
        <f t="shared" si="0"/>
        <v>0.002407407407407407</v>
      </c>
      <c r="O24" s="85">
        <f t="shared" si="1"/>
        <v>0.002648148148148148</v>
      </c>
      <c r="P24" s="164"/>
      <c r="Q24" s="165"/>
    </row>
    <row r="25" spans="1:17" ht="13.5" thickBot="1">
      <c r="A25" s="36">
        <v>20</v>
      </c>
      <c r="B25" s="37" t="s">
        <v>60</v>
      </c>
      <c r="C25" s="38">
        <v>2</v>
      </c>
      <c r="D25" s="38" t="s">
        <v>30</v>
      </c>
      <c r="E25" s="97">
        <v>0.0025578703703703705</v>
      </c>
      <c r="F25" s="97">
        <v>0.00023148148148148146</v>
      </c>
      <c r="G25" s="97">
        <v>0.00023148148148148146</v>
      </c>
      <c r="H25" s="97">
        <v>0.00023148148148148146</v>
      </c>
      <c r="I25" s="97">
        <v>0.00023148148148148146</v>
      </c>
      <c r="J25" s="97"/>
      <c r="K25" s="97"/>
      <c r="L25" s="97"/>
      <c r="M25" s="97"/>
      <c r="N25" s="97">
        <f t="shared" si="0"/>
        <v>0.003483796296296296</v>
      </c>
      <c r="O25" s="97">
        <f t="shared" si="1"/>
        <v>0.003832175925925926</v>
      </c>
      <c r="P25" s="136"/>
      <c r="Q25" s="166"/>
    </row>
    <row r="26" spans="1:17" ht="12.75">
      <c r="A26" s="159">
        <v>21</v>
      </c>
      <c r="B26" s="160" t="s">
        <v>48</v>
      </c>
      <c r="C26" s="161">
        <v>1</v>
      </c>
      <c r="D26" s="161" t="s">
        <v>46</v>
      </c>
      <c r="E26" s="79">
        <v>0.0017476851851851852</v>
      </c>
      <c r="F26" s="79">
        <v>0.0004629629629629629</v>
      </c>
      <c r="G26" s="79"/>
      <c r="H26" s="79"/>
      <c r="I26" s="79"/>
      <c r="J26" s="79"/>
      <c r="K26" s="79"/>
      <c r="L26" s="79"/>
      <c r="M26" s="79"/>
      <c r="N26" s="79">
        <f t="shared" si="0"/>
        <v>0.002210648148148148</v>
      </c>
      <c r="O26" s="79">
        <f t="shared" si="1"/>
        <v>0.002210648148148148</v>
      </c>
      <c r="P26" s="162">
        <f>SUM(O26:O30)</f>
        <v>0.013561342592592594</v>
      </c>
      <c r="Q26" s="165">
        <v>5</v>
      </c>
    </row>
    <row r="27" spans="1:17" ht="12.75">
      <c r="A27" s="26">
        <v>22</v>
      </c>
      <c r="B27" s="27" t="s">
        <v>45</v>
      </c>
      <c r="C27" s="28" t="s">
        <v>20</v>
      </c>
      <c r="D27" s="28" t="s">
        <v>46</v>
      </c>
      <c r="E27" s="85">
        <v>0.0020601851851851853</v>
      </c>
      <c r="F27" s="85"/>
      <c r="G27" s="85"/>
      <c r="H27" s="85"/>
      <c r="I27" s="85"/>
      <c r="J27" s="85"/>
      <c r="K27" s="85"/>
      <c r="L27" s="85"/>
      <c r="M27" s="85"/>
      <c r="N27" s="85">
        <f t="shared" si="0"/>
        <v>0.0020601851851851853</v>
      </c>
      <c r="O27" s="85">
        <f t="shared" si="1"/>
        <v>0.0023692129629629627</v>
      </c>
      <c r="P27" s="164"/>
      <c r="Q27" s="165"/>
    </row>
    <row r="28" spans="1:17" ht="12.75">
      <c r="A28" s="26">
        <v>23</v>
      </c>
      <c r="B28" s="27" t="s">
        <v>53</v>
      </c>
      <c r="C28" s="28">
        <v>1</v>
      </c>
      <c r="D28" s="28" t="s">
        <v>46</v>
      </c>
      <c r="E28" s="85">
        <v>0.0017013888888888892</v>
      </c>
      <c r="F28" s="85"/>
      <c r="G28" s="85">
        <v>0.00023148148148148146</v>
      </c>
      <c r="H28" s="85">
        <v>0.00023148148148148146</v>
      </c>
      <c r="I28" s="85"/>
      <c r="J28" s="85"/>
      <c r="K28" s="85">
        <v>0.00023148148148148146</v>
      </c>
      <c r="L28" s="85">
        <v>0.00023148148148148146</v>
      </c>
      <c r="M28" s="85">
        <v>0.00023148148148148146</v>
      </c>
      <c r="N28" s="85">
        <f t="shared" si="0"/>
        <v>0.0028587962962962963</v>
      </c>
      <c r="O28" s="85">
        <f t="shared" si="1"/>
        <v>0.0028587962962962963</v>
      </c>
      <c r="P28" s="164"/>
      <c r="Q28" s="165"/>
    </row>
    <row r="29" spans="1:17" ht="12.75">
      <c r="A29" s="26">
        <v>24</v>
      </c>
      <c r="B29" s="27" t="s">
        <v>57</v>
      </c>
      <c r="C29" s="28">
        <v>1</v>
      </c>
      <c r="D29" s="28" t="s">
        <v>46</v>
      </c>
      <c r="E29" s="85">
        <v>0.0014351851851851854</v>
      </c>
      <c r="F29" s="85">
        <v>0.0004629629629629629</v>
      </c>
      <c r="G29" s="85">
        <v>0.00023148148148148146</v>
      </c>
      <c r="H29" s="85"/>
      <c r="I29" s="85"/>
      <c r="J29" s="85"/>
      <c r="K29" s="85">
        <v>0.0006944444444444445</v>
      </c>
      <c r="L29" s="85">
        <v>0.00023148148148148146</v>
      </c>
      <c r="M29" s="85"/>
      <c r="N29" s="85">
        <f t="shared" si="0"/>
        <v>0.0030555555555555557</v>
      </c>
      <c r="O29" s="85">
        <f t="shared" si="1"/>
        <v>0.0030555555555555557</v>
      </c>
      <c r="P29" s="164"/>
      <c r="Q29" s="165"/>
    </row>
    <row r="30" spans="1:17" ht="13.5" thickBot="1">
      <c r="A30" s="36">
        <v>25</v>
      </c>
      <c r="B30" s="37" t="s">
        <v>58</v>
      </c>
      <c r="C30" s="38">
        <v>1</v>
      </c>
      <c r="D30" s="38" t="s">
        <v>46</v>
      </c>
      <c r="E30" s="97">
        <v>0.0021412037037037038</v>
      </c>
      <c r="F30" s="97"/>
      <c r="G30" s="97">
        <v>0.00023148148148148146</v>
      </c>
      <c r="H30" s="97"/>
      <c r="I30" s="97"/>
      <c r="J30" s="97"/>
      <c r="K30" s="97">
        <v>0.0006944444444444445</v>
      </c>
      <c r="L30" s="97"/>
      <c r="M30" s="97"/>
      <c r="N30" s="97">
        <f t="shared" si="0"/>
        <v>0.0030671296296296297</v>
      </c>
      <c r="O30" s="97">
        <f t="shared" si="1"/>
        <v>0.0030671296296296297</v>
      </c>
      <c r="P30" s="136"/>
      <c r="Q30" s="166"/>
    </row>
    <row r="32" spans="2:16" ht="19.5" customHeight="1">
      <c r="B32" s="308" t="s">
        <v>160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</row>
    <row r="34" ht="12.75">
      <c r="B34" t="s">
        <v>70</v>
      </c>
    </row>
  </sheetData>
  <mergeCells count="3">
    <mergeCell ref="B32:P32"/>
    <mergeCell ref="A2:Q2"/>
    <mergeCell ref="A3:Q3"/>
  </mergeCells>
  <printOptions/>
  <pageMargins left="0.75" right="0.75" top="0.51" bottom="0.53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9">
      <selection activeCell="N29" sqref="N29:N30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8.625" style="3" customWidth="1"/>
    <col min="6" max="11" width="5.375" style="3" customWidth="1"/>
    <col min="12" max="12" width="7.25390625" style="3" customWidth="1"/>
    <col min="13" max="13" width="7.375" style="3" customWidth="1"/>
    <col min="14" max="14" width="8.75390625" style="0" customWidth="1"/>
    <col min="16" max="16" width="9.125" style="168" customWidth="1"/>
  </cols>
  <sheetData>
    <row r="1" ht="12.75">
      <c r="O1" s="46"/>
    </row>
    <row r="2" spans="1:15" ht="15.75">
      <c r="A2" s="302" t="s">
        <v>71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15">
      <c r="A3" s="296" t="s">
        <v>123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7.25" customHeight="1" thickBot="1">
      <c r="A4" t="s">
        <v>72</v>
      </c>
      <c r="O4" s="4" t="s">
        <v>3</v>
      </c>
    </row>
    <row r="5" spans="1:17" ht="76.5" customHeight="1" thickBot="1">
      <c r="A5" s="169" t="s">
        <v>4</v>
      </c>
      <c r="B5" s="170" t="s">
        <v>73</v>
      </c>
      <c r="C5" s="171" t="s">
        <v>6</v>
      </c>
      <c r="D5" s="171" t="s">
        <v>7</v>
      </c>
      <c r="E5" s="172" t="s">
        <v>8</v>
      </c>
      <c r="F5" s="172" t="s">
        <v>9</v>
      </c>
      <c r="G5" s="172" t="s">
        <v>10</v>
      </c>
      <c r="H5" s="172" t="s">
        <v>11</v>
      </c>
      <c r="I5" s="172" t="s">
        <v>12</v>
      </c>
      <c r="J5" s="172" t="s">
        <v>13</v>
      </c>
      <c r="K5" s="172" t="s">
        <v>14</v>
      </c>
      <c r="L5" s="172" t="s">
        <v>15</v>
      </c>
      <c r="M5" s="172" t="s">
        <v>16</v>
      </c>
      <c r="N5" s="173" t="s">
        <v>17</v>
      </c>
      <c r="O5" s="174" t="s">
        <v>88</v>
      </c>
      <c r="P5" s="175" t="s">
        <v>124</v>
      </c>
      <c r="Q5" s="133" t="s">
        <v>18</v>
      </c>
    </row>
    <row r="6" spans="1:17" ht="12.75">
      <c r="A6" s="159">
        <v>1</v>
      </c>
      <c r="B6" s="176" t="s">
        <v>42</v>
      </c>
      <c r="C6" s="161">
        <v>3</v>
      </c>
      <c r="D6" s="161" t="s">
        <v>21</v>
      </c>
      <c r="E6" s="79">
        <v>0.0009259259259259259</v>
      </c>
      <c r="F6" s="79"/>
      <c r="G6" s="79"/>
      <c r="H6" s="79"/>
      <c r="I6" s="79"/>
      <c r="J6" s="79"/>
      <c r="K6" s="79"/>
      <c r="L6" s="79"/>
      <c r="M6" s="79"/>
      <c r="N6" s="177">
        <f aca="true" t="shared" si="0" ref="N6:N30">SUM(E6:M6)</f>
        <v>0.0009259259259259259</v>
      </c>
      <c r="O6" s="78">
        <f aca="true" t="shared" si="1" ref="O6:O30">IF(OR(C6="Р",C6="С",C6=3),N6*1.15,IF(C6=1,N6,IF(C6=2,N6*1.1,"???")))</f>
        <v>0.0010648148148148147</v>
      </c>
      <c r="P6" s="178">
        <f>SUM(O6:O10)</f>
        <v>0.007440393518518518</v>
      </c>
      <c r="Q6" s="309">
        <v>1</v>
      </c>
    </row>
    <row r="7" spans="1:17" ht="12.75">
      <c r="A7" s="26">
        <v>2</v>
      </c>
      <c r="B7" s="58" t="s">
        <v>26</v>
      </c>
      <c r="C7" s="28">
        <v>3</v>
      </c>
      <c r="D7" s="28" t="s">
        <v>21</v>
      </c>
      <c r="E7" s="85">
        <v>0.0012037037037037038</v>
      </c>
      <c r="F7" s="85"/>
      <c r="G7" s="85"/>
      <c r="H7" s="85"/>
      <c r="I7" s="85"/>
      <c r="J7" s="85"/>
      <c r="K7" s="85"/>
      <c r="L7" s="85"/>
      <c r="M7" s="85"/>
      <c r="N7" s="179">
        <f t="shared" si="0"/>
        <v>0.0012037037037037038</v>
      </c>
      <c r="O7" s="57">
        <f t="shared" si="1"/>
        <v>0.0013842592592592593</v>
      </c>
      <c r="P7" s="180">
        <f>P6</f>
        <v>0.007440393518518518</v>
      </c>
      <c r="Q7" s="310"/>
    </row>
    <row r="8" spans="1:17" ht="12.75">
      <c r="A8" s="26">
        <v>3</v>
      </c>
      <c r="B8" s="58" t="s">
        <v>74</v>
      </c>
      <c r="C8" s="60" t="s">
        <v>20</v>
      </c>
      <c r="D8" s="28" t="s">
        <v>21</v>
      </c>
      <c r="E8" s="85">
        <v>0.001365740740740741</v>
      </c>
      <c r="F8" s="85"/>
      <c r="G8" s="85"/>
      <c r="H8" s="85"/>
      <c r="I8" s="85"/>
      <c r="J8" s="85"/>
      <c r="K8" s="85"/>
      <c r="L8" s="85"/>
      <c r="M8" s="85"/>
      <c r="N8" s="179">
        <f t="shared" si="0"/>
        <v>0.001365740740740741</v>
      </c>
      <c r="O8" s="57">
        <f t="shared" si="1"/>
        <v>0.0015706018518518519</v>
      </c>
      <c r="P8" s="181">
        <f>P6</f>
        <v>0.007440393518518518</v>
      </c>
      <c r="Q8" s="310"/>
    </row>
    <row r="9" spans="1:17" ht="12.75">
      <c r="A9" s="26">
        <v>4</v>
      </c>
      <c r="B9" s="58" t="s">
        <v>44</v>
      </c>
      <c r="C9" s="60">
        <v>3</v>
      </c>
      <c r="D9" s="28" t="s">
        <v>21</v>
      </c>
      <c r="E9" s="85">
        <v>0.0012268518518518518</v>
      </c>
      <c r="F9" s="85"/>
      <c r="G9" s="85"/>
      <c r="H9" s="85"/>
      <c r="I9" s="85"/>
      <c r="J9" s="85"/>
      <c r="K9" s="85"/>
      <c r="L9" s="85">
        <v>0.00023148148148148146</v>
      </c>
      <c r="M9" s="85"/>
      <c r="N9" s="179">
        <f t="shared" si="0"/>
        <v>0.0014583333333333332</v>
      </c>
      <c r="O9" s="57">
        <f t="shared" si="1"/>
        <v>0.001677083333333333</v>
      </c>
      <c r="P9" s="182">
        <f>P6</f>
        <v>0.007440393518518518</v>
      </c>
      <c r="Q9" s="310"/>
    </row>
    <row r="10" spans="1:17" ht="13.5" thickBot="1">
      <c r="A10" s="36">
        <v>5</v>
      </c>
      <c r="B10" s="183" t="s">
        <v>40</v>
      </c>
      <c r="C10" s="38">
        <v>3</v>
      </c>
      <c r="D10" s="38" t="s">
        <v>21</v>
      </c>
      <c r="E10" s="97">
        <v>0.0015162037037037036</v>
      </c>
      <c r="F10" s="97"/>
      <c r="G10" s="97"/>
      <c r="H10" s="97"/>
      <c r="I10" s="97"/>
      <c r="J10" s="97"/>
      <c r="K10" s="97"/>
      <c r="L10" s="97"/>
      <c r="M10" s="97"/>
      <c r="N10" s="184">
        <f t="shared" si="0"/>
        <v>0.0015162037037037036</v>
      </c>
      <c r="O10" s="66">
        <f t="shared" si="1"/>
        <v>0.001743634259259259</v>
      </c>
      <c r="P10" s="185">
        <f>P6</f>
        <v>0.007440393518518518</v>
      </c>
      <c r="Q10" s="311"/>
    </row>
    <row r="11" spans="1:17" ht="12.75">
      <c r="A11" s="159">
        <v>6</v>
      </c>
      <c r="B11" s="176" t="s">
        <v>52</v>
      </c>
      <c r="C11" s="186">
        <v>2</v>
      </c>
      <c r="D11" s="161" t="s">
        <v>34</v>
      </c>
      <c r="E11" s="79">
        <v>0.001400462962962963</v>
      </c>
      <c r="F11" s="79"/>
      <c r="G11" s="79"/>
      <c r="H11" s="79"/>
      <c r="I11" s="79"/>
      <c r="J11" s="79"/>
      <c r="K11" s="79"/>
      <c r="L11" s="79"/>
      <c r="M11" s="79"/>
      <c r="N11" s="177">
        <f t="shared" si="0"/>
        <v>0.001400462962962963</v>
      </c>
      <c r="O11" s="78">
        <f t="shared" si="1"/>
        <v>0.0015405092592592593</v>
      </c>
      <c r="P11" s="178">
        <f>SUM(O11:O15)</f>
        <v>0.01023611111111111</v>
      </c>
      <c r="Q11" s="309">
        <v>2</v>
      </c>
    </row>
    <row r="12" spans="1:17" ht="12.75">
      <c r="A12" s="26">
        <v>7</v>
      </c>
      <c r="B12" s="58" t="s">
        <v>51</v>
      </c>
      <c r="C12" s="28">
        <v>2</v>
      </c>
      <c r="D12" s="28" t="s">
        <v>34</v>
      </c>
      <c r="E12" s="85">
        <v>0.0012847222222222223</v>
      </c>
      <c r="F12" s="85"/>
      <c r="G12" s="85">
        <v>0.00023148148148148146</v>
      </c>
      <c r="H12" s="85"/>
      <c r="I12" s="85"/>
      <c r="J12" s="85"/>
      <c r="K12" s="85"/>
      <c r="L12" s="85"/>
      <c r="M12" s="85"/>
      <c r="N12" s="179">
        <f t="shared" si="0"/>
        <v>0.0015162037037037036</v>
      </c>
      <c r="O12" s="57">
        <f t="shared" si="1"/>
        <v>0.0016678240740740742</v>
      </c>
      <c r="P12" s="180">
        <f>P11</f>
        <v>0.01023611111111111</v>
      </c>
      <c r="Q12" s="310"/>
    </row>
    <row r="13" spans="1:17" ht="12.75">
      <c r="A13" s="26">
        <v>8</v>
      </c>
      <c r="B13" s="58" t="s">
        <v>57</v>
      </c>
      <c r="C13" s="28">
        <v>2</v>
      </c>
      <c r="D13" s="28" t="s">
        <v>34</v>
      </c>
      <c r="E13" s="85">
        <v>0.001261574074074074</v>
      </c>
      <c r="F13" s="85"/>
      <c r="G13" s="85">
        <v>0.00023148148148148146</v>
      </c>
      <c r="H13" s="85">
        <v>0.00023148148148148146</v>
      </c>
      <c r="I13" s="85"/>
      <c r="J13" s="85"/>
      <c r="K13" s="85"/>
      <c r="L13" s="85"/>
      <c r="M13" s="85"/>
      <c r="N13" s="179">
        <f t="shared" si="0"/>
        <v>0.0017245370370370368</v>
      </c>
      <c r="O13" s="57">
        <f t="shared" si="1"/>
        <v>0.0018969907407407405</v>
      </c>
      <c r="P13" s="181">
        <f>P11</f>
        <v>0.01023611111111111</v>
      </c>
      <c r="Q13" s="310"/>
    </row>
    <row r="14" spans="1:17" ht="12.75">
      <c r="A14" s="26">
        <v>9</v>
      </c>
      <c r="B14" s="58" t="s">
        <v>38</v>
      </c>
      <c r="C14" s="28">
        <v>2</v>
      </c>
      <c r="D14" s="28" t="s">
        <v>34</v>
      </c>
      <c r="E14" s="85">
        <v>0.0016203703703703703</v>
      </c>
      <c r="F14" s="85"/>
      <c r="G14" s="85"/>
      <c r="H14" s="85"/>
      <c r="I14" s="85"/>
      <c r="J14" s="85"/>
      <c r="K14" s="85">
        <v>0.00023148148148148146</v>
      </c>
      <c r="L14" s="85">
        <v>0.00023148148148148146</v>
      </c>
      <c r="M14" s="85"/>
      <c r="N14" s="179">
        <f t="shared" si="0"/>
        <v>0.0020833333333333333</v>
      </c>
      <c r="O14" s="57">
        <f t="shared" si="1"/>
        <v>0.0022916666666666667</v>
      </c>
      <c r="P14" s="182">
        <f>P11</f>
        <v>0.01023611111111111</v>
      </c>
      <c r="Q14" s="310"/>
    </row>
    <row r="15" spans="1:17" ht="13.5" thickBot="1">
      <c r="A15" s="36">
        <v>10</v>
      </c>
      <c r="B15" s="183" t="s">
        <v>61</v>
      </c>
      <c r="C15" s="38">
        <v>2</v>
      </c>
      <c r="D15" s="38" t="s">
        <v>34</v>
      </c>
      <c r="E15" s="97">
        <v>0.002349537037037037</v>
      </c>
      <c r="F15" s="97"/>
      <c r="G15" s="97">
        <v>0.00023148148148148146</v>
      </c>
      <c r="H15" s="97"/>
      <c r="I15" s="97"/>
      <c r="J15" s="97"/>
      <c r="K15" s="97"/>
      <c r="L15" s="97"/>
      <c r="M15" s="97"/>
      <c r="N15" s="184">
        <f t="shared" si="0"/>
        <v>0.0025810185185185185</v>
      </c>
      <c r="O15" s="66">
        <f t="shared" si="1"/>
        <v>0.0028391203703703708</v>
      </c>
      <c r="P15" s="185">
        <f>P11</f>
        <v>0.01023611111111111</v>
      </c>
      <c r="Q15" s="311"/>
    </row>
    <row r="16" spans="1:17" ht="12.75">
      <c r="A16" s="159">
        <v>11</v>
      </c>
      <c r="B16" s="187" t="s">
        <v>24</v>
      </c>
      <c r="C16" s="186">
        <v>2</v>
      </c>
      <c r="D16" s="161" t="s">
        <v>46</v>
      </c>
      <c r="E16" s="79">
        <v>0.00125</v>
      </c>
      <c r="F16" s="79"/>
      <c r="G16" s="79"/>
      <c r="H16" s="79"/>
      <c r="I16" s="79"/>
      <c r="J16" s="79"/>
      <c r="K16" s="79"/>
      <c r="L16" s="79"/>
      <c r="M16" s="79"/>
      <c r="N16" s="177">
        <f t="shared" si="0"/>
        <v>0.00125</v>
      </c>
      <c r="O16" s="78">
        <f t="shared" si="1"/>
        <v>0.0013750000000000001</v>
      </c>
      <c r="P16" s="178">
        <f>SUM(O16:O20)</f>
        <v>0.027232638888888893</v>
      </c>
      <c r="Q16" s="309">
        <v>3</v>
      </c>
    </row>
    <row r="17" spans="1:17" ht="12.75">
      <c r="A17" s="26">
        <v>12</v>
      </c>
      <c r="B17" s="58" t="s">
        <v>56</v>
      </c>
      <c r="C17" s="28">
        <v>2</v>
      </c>
      <c r="D17" s="28" t="s">
        <v>46</v>
      </c>
      <c r="E17" s="85">
        <v>0.0017592592592592592</v>
      </c>
      <c r="F17" s="85"/>
      <c r="G17" s="85"/>
      <c r="H17" s="85"/>
      <c r="I17" s="85"/>
      <c r="J17" s="85"/>
      <c r="K17" s="85"/>
      <c r="L17" s="85"/>
      <c r="M17" s="85"/>
      <c r="N17" s="179">
        <f t="shared" si="0"/>
        <v>0.0017592592592592592</v>
      </c>
      <c r="O17" s="57">
        <f t="shared" si="1"/>
        <v>0.0019351851851851854</v>
      </c>
      <c r="P17" s="180">
        <f>P16</f>
        <v>0.027232638888888893</v>
      </c>
      <c r="Q17" s="310"/>
    </row>
    <row r="18" spans="1:17" ht="12.75">
      <c r="A18" s="26">
        <v>13</v>
      </c>
      <c r="B18" s="58" t="s">
        <v>62</v>
      </c>
      <c r="C18" s="28">
        <v>2</v>
      </c>
      <c r="D18" s="28" t="s">
        <v>46</v>
      </c>
      <c r="E18" s="85">
        <v>0.001712962962962963</v>
      </c>
      <c r="F18" s="85"/>
      <c r="G18" s="85"/>
      <c r="H18" s="85"/>
      <c r="I18" s="85"/>
      <c r="J18" s="85"/>
      <c r="K18" s="85"/>
      <c r="L18" s="85">
        <v>0.00023148148148148146</v>
      </c>
      <c r="M18" s="85"/>
      <c r="N18" s="179">
        <f t="shared" si="0"/>
        <v>0.0019444444444444444</v>
      </c>
      <c r="O18" s="57">
        <f t="shared" si="1"/>
        <v>0.002138888888888889</v>
      </c>
      <c r="P18" s="181">
        <f>P16</f>
        <v>0.027232638888888893</v>
      </c>
      <c r="Q18" s="310"/>
    </row>
    <row r="19" spans="1:17" ht="12.75">
      <c r="A19" s="26">
        <v>14</v>
      </c>
      <c r="B19" s="58" t="s">
        <v>81</v>
      </c>
      <c r="C19" s="28">
        <v>2</v>
      </c>
      <c r="D19" s="28" t="s">
        <v>46</v>
      </c>
      <c r="E19" s="85">
        <v>0.0011689814814814816</v>
      </c>
      <c r="F19" s="85"/>
      <c r="G19" s="85"/>
      <c r="H19" s="85">
        <v>0.00023148148148148146</v>
      </c>
      <c r="I19" s="85"/>
      <c r="J19" s="188">
        <v>0.001736111111111111</v>
      </c>
      <c r="K19" s="85"/>
      <c r="L19" s="85"/>
      <c r="M19" s="85"/>
      <c r="N19" s="179">
        <f t="shared" si="0"/>
        <v>0.0031365740740740737</v>
      </c>
      <c r="O19" s="57">
        <f t="shared" si="1"/>
        <v>0.003450231481481481</v>
      </c>
      <c r="P19" s="182">
        <f>P16</f>
        <v>0.027232638888888893</v>
      </c>
      <c r="Q19" s="310"/>
    </row>
    <row r="20" spans="1:17" ht="13.5" thickBot="1">
      <c r="A20" s="36">
        <v>15</v>
      </c>
      <c r="B20" s="189" t="s">
        <v>125</v>
      </c>
      <c r="C20" s="38">
        <v>2</v>
      </c>
      <c r="D20" s="38" t="s">
        <v>46</v>
      </c>
      <c r="E20" s="97">
        <v>0.002777777777777778</v>
      </c>
      <c r="F20" s="97">
        <v>0.001736111111111111</v>
      </c>
      <c r="G20" s="97">
        <v>0.001736111111111111</v>
      </c>
      <c r="H20" s="97">
        <v>0.001736111111111111</v>
      </c>
      <c r="I20" s="97">
        <v>0.001736111111111111</v>
      </c>
      <c r="J20" s="97">
        <v>0.001736111111111111</v>
      </c>
      <c r="K20" s="97">
        <v>0.001736111111111111</v>
      </c>
      <c r="L20" s="97">
        <v>0.001736111111111111</v>
      </c>
      <c r="M20" s="97">
        <v>0.001736111111111111</v>
      </c>
      <c r="N20" s="184">
        <f t="shared" si="0"/>
        <v>0.01666666666666667</v>
      </c>
      <c r="O20" s="66">
        <f t="shared" si="1"/>
        <v>0.018333333333333337</v>
      </c>
      <c r="P20" s="185">
        <f>P16</f>
        <v>0.027232638888888893</v>
      </c>
      <c r="Q20" s="311"/>
    </row>
    <row r="21" spans="1:17" ht="12.75">
      <c r="A21" s="159">
        <v>16</v>
      </c>
      <c r="B21" s="176" t="s">
        <v>43</v>
      </c>
      <c r="C21" s="161">
        <v>3</v>
      </c>
      <c r="D21" s="161" t="s">
        <v>75</v>
      </c>
      <c r="E21" s="79">
        <v>0.0015046296296296294</v>
      </c>
      <c r="F21" s="79"/>
      <c r="G21" s="79"/>
      <c r="H21" s="79"/>
      <c r="I21" s="79"/>
      <c r="J21" s="79"/>
      <c r="K21" s="79"/>
      <c r="L21" s="79"/>
      <c r="M21" s="79"/>
      <c r="N21" s="177">
        <f t="shared" si="0"/>
        <v>0.0015046296296296294</v>
      </c>
      <c r="O21" s="78">
        <f t="shared" si="1"/>
        <v>0.0017303240740740738</v>
      </c>
      <c r="P21" s="178">
        <f>SUM(O21:O25)</f>
        <v>0.029322337962962963</v>
      </c>
      <c r="Q21" s="309">
        <v>4</v>
      </c>
    </row>
    <row r="22" spans="1:17" ht="12.75">
      <c r="A22" s="26">
        <v>17</v>
      </c>
      <c r="B22" s="58" t="s">
        <v>41</v>
      </c>
      <c r="C22" s="28">
        <v>3</v>
      </c>
      <c r="D22" s="28" t="s">
        <v>75</v>
      </c>
      <c r="E22" s="85">
        <v>0.0014583333333333334</v>
      </c>
      <c r="F22" s="85"/>
      <c r="G22" s="85"/>
      <c r="H22" s="85"/>
      <c r="I22" s="85"/>
      <c r="J22" s="85"/>
      <c r="K22" s="85">
        <v>0.00023148148148148146</v>
      </c>
      <c r="L22" s="85"/>
      <c r="M22" s="85"/>
      <c r="N22" s="179">
        <f t="shared" si="0"/>
        <v>0.0016898148148148148</v>
      </c>
      <c r="O22" s="57">
        <f t="shared" si="1"/>
        <v>0.0019432870370370368</v>
      </c>
      <c r="P22" s="180">
        <f>P21</f>
        <v>0.029322337962962963</v>
      </c>
      <c r="Q22" s="310"/>
    </row>
    <row r="23" spans="1:17" ht="12.75">
      <c r="A23" s="26">
        <v>18</v>
      </c>
      <c r="B23" s="58" t="s">
        <v>36</v>
      </c>
      <c r="C23" s="28">
        <v>3</v>
      </c>
      <c r="D23" s="28" t="s">
        <v>75</v>
      </c>
      <c r="E23" s="85">
        <v>0.0015393518518518519</v>
      </c>
      <c r="F23" s="85"/>
      <c r="G23" s="85"/>
      <c r="H23" s="85"/>
      <c r="I23" s="85"/>
      <c r="J23" s="85"/>
      <c r="K23" s="85"/>
      <c r="L23" s="85">
        <v>0.00023148148148148146</v>
      </c>
      <c r="M23" s="85"/>
      <c r="N23" s="179">
        <f t="shared" si="0"/>
        <v>0.0017708333333333332</v>
      </c>
      <c r="O23" s="57">
        <f t="shared" si="1"/>
        <v>0.0020364583333333333</v>
      </c>
      <c r="P23" s="181">
        <f>P21</f>
        <v>0.029322337962962963</v>
      </c>
      <c r="Q23" s="310"/>
    </row>
    <row r="24" spans="1:17" ht="12.75">
      <c r="A24" s="26">
        <v>19</v>
      </c>
      <c r="B24" s="58" t="s">
        <v>60</v>
      </c>
      <c r="C24" s="28">
        <v>3</v>
      </c>
      <c r="D24" s="28" t="s">
        <v>75</v>
      </c>
      <c r="E24" s="85">
        <v>0.0022453703703703702</v>
      </c>
      <c r="F24" s="85">
        <v>0.0004629629629629629</v>
      </c>
      <c r="G24" s="85">
        <v>0.00023148148148148146</v>
      </c>
      <c r="H24" s="85">
        <v>0.00023148148148148146</v>
      </c>
      <c r="I24" s="85"/>
      <c r="J24" s="85"/>
      <c r="K24" s="85">
        <v>0.0006944444444444445</v>
      </c>
      <c r="L24" s="85"/>
      <c r="M24" s="85"/>
      <c r="N24" s="179">
        <f t="shared" si="0"/>
        <v>0.0038657407407407403</v>
      </c>
      <c r="O24" s="57">
        <f t="shared" si="1"/>
        <v>0.004445601851851851</v>
      </c>
      <c r="P24" s="182">
        <f>P21</f>
        <v>0.029322337962962963</v>
      </c>
      <c r="Q24" s="310"/>
    </row>
    <row r="25" spans="1:17" ht="13.5" thickBot="1">
      <c r="A25" s="36">
        <v>20</v>
      </c>
      <c r="B25" s="189" t="s">
        <v>125</v>
      </c>
      <c r="C25" s="38">
        <v>3</v>
      </c>
      <c r="D25" s="38" t="s">
        <v>75</v>
      </c>
      <c r="E25" s="97">
        <v>0.002777777777777778</v>
      </c>
      <c r="F25" s="97">
        <v>0.001736111111111111</v>
      </c>
      <c r="G25" s="97">
        <v>0.001736111111111111</v>
      </c>
      <c r="H25" s="97">
        <v>0.001736111111111111</v>
      </c>
      <c r="I25" s="97">
        <v>0.001736111111111111</v>
      </c>
      <c r="J25" s="97">
        <v>0.001736111111111111</v>
      </c>
      <c r="K25" s="97">
        <v>0.001736111111111111</v>
      </c>
      <c r="L25" s="97">
        <v>0.001736111111111111</v>
      </c>
      <c r="M25" s="97">
        <v>0.001736111111111111</v>
      </c>
      <c r="N25" s="184">
        <f t="shared" si="0"/>
        <v>0.01666666666666667</v>
      </c>
      <c r="O25" s="66">
        <f t="shared" si="1"/>
        <v>0.01916666666666667</v>
      </c>
      <c r="P25" s="185">
        <f>P21</f>
        <v>0.029322337962962963</v>
      </c>
      <c r="Q25" s="311"/>
    </row>
    <row r="26" spans="1:17" ht="12.75">
      <c r="A26" s="159">
        <v>21</v>
      </c>
      <c r="B26" s="176" t="s">
        <v>78</v>
      </c>
      <c r="C26" s="161">
        <v>1</v>
      </c>
      <c r="D26" s="161" t="s">
        <v>79</v>
      </c>
      <c r="E26" s="79">
        <v>0.0020949074074074073</v>
      </c>
      <c r="F26" s="79"/>
      <c r="G26" s="79"/>
      <c r="H26" s="79"/>
      <c r="I26" s="79"/>
      <c r="J26" s="79"/>
      <c r="K26" s="79">
        <v>0.00023148148148148146</v>
      </c>
      <c r="L26" s="79"/>
      <c r="M26" s="79"/>
      <c r="N26" s="177">
        <f t="shared" si="0"/>
        <v>0.0023263888888888887</v>
      </c>
      <c r="O26" s="78">
        <f t="shared" si="1"/>
        <v>0.0023263888888888887</v>
      </c>
      <c r="P26" s="178">
        <f>SUM(O26:O30)</f>
        <v>0.04200231481481482</v>
      </c>
      <c r="Q26" s="309">
        <v>5</v>
      </c>
    </row>
    <row r="27" spans="1:17" ht="12.75">
      <c r="A27" s="26">
        <v>22</v>
      </c>
      <c r="B27" s="58" t="s">
        <v>80</v>
      </c>
      <c r="C27" s="28">
        <v>1</v>
      </c>
      <c r="D27" s="28" t="s">
        <v>79</v>
      </c>
      <c r="E27" s="85">
        <v>0.001712962962962963</v>
      </c>
      <c r="F27" s="85">
        <v>0.00023148148148148146</v>
      </c>
      <c r="G27" s="85"/>
      <c r="H27" s="85"/>
      <c r="I27" s="85"/>
      <c r="J27" s="85"/>
      <c r="K27" s="85">
        <v>0.00023148148148148146</v>
      </c>
      <c r="L27" s="85">
        <v>0.00023148148148148146</v>
      </c>
      <c r="M27" s="85"/>
      <c r="N27" s="179">
        <f t="shared" si="0"/>
        <v>0.002407407407407407</v>
      </c>
      <c r="O27" s="57">
        <f t="shared" si="1"/>
        <v>0.002407407407407407</v>
      </c>
      <c r="P27" s="180">
        <f>P26</f>
        <v>0.04200231481481482</v>
      </c>
      <c r="Q27" s="310"/>
    </row>
    <row r="28" spans="1:17" ht="12.75">
      <c r="A28" s="26">
        <v>23</v>
      </c>
      <c r="B28" s="58" t="s">
        <v>82</v>
      </c>
      <c r="C28" s="28">
        <v>1</v>
      </c>
      <c r="D28" s="28" t="s">
        <v>79</v>
      </c>
      <c r="E28" s="85">
        <v>0.0037037037037037034</v>
      </c>
      <c r="F28" s="85"/>
      <c r="G28" s="85"/>
      <c r="H28" s="85"/>
      <c r="I28" s="85"/>
      <c r="J28" s="85"/>
      <c r="K28" s="85">
        <v>0.00023148148148148146</v>
      </c>
      <c r="L28" s="85"/>
      <c r="M28" s="85"/>
      <c r="N28" s="179">
        <f t="shared" si="0"/>
        <v>0.003935185185185185</v>
      </c>
      <c r="O28" s="57">
        <f t="shared" si="1"/>
        <v>0.003935185185185185</v>
      </c>
      <c r="P28" s="181">
        <f>P26</f>
        <v>0.04200231481481482</v>
      </c>
      <c r="Q28" s="310"/>
    </row>
    <row r="29" spans="1:17" ht="12.75">
      <c r="A29" s="26">
        <v>24</v>
      </c>
      <c r="B29" s="54" t="s">
        <v>125</v>
      </c>
      <c r="C29" s="28">
        <v>1</v>
      </c>
      <c r="D29" s="28" t="s">
        <v>79</v>
      </c>
      <c r="E29" s="85">
        <v>0.002777777777777778</v>
      </c>
      <c r="F29" s="85">
        <v>0.001736111111111111</v>
      </c>
      <c r="G29" s="85">
        <v>0.001736111111111111</v>
      </c>
      <c r="H29" s="85">
        <v>0.001736111111111111</v>
      </c>
      <c r="I29" s="85">
        <v>0.001736111111111111</v>
      </c>
      <c r="J29" s="85">
        <v>0.001736111111111111</v>
      </c>
      <c r="K29" s="85">
        <v>0.001736111111111111</v>
      </c>
      <c r="L29" s="85">
        <v>0.001736111111111111</v>
      </c>
      <c r="M29" s="85">
        <v>0.001736111111111111</v>
      </c>
      <c r="N29" s="179">
        <f t="shared" si="0"/>
        <v>0.01666666666666667</v>
      </c>
      <c r="O29" s="57">
        <f t="shared" si="1"/>
        <v>0.01666666666666667</v>
      </c>
      <c r="P29" s="182">
        <f>P26</f>
        <v>0.04200231481481482</v>
      </c>
      <c r="Q29" s="310"/>
    </row>
    <row r="30" spans="1:17" ht="13.5" thickBot="1">
      <c r="A30" s="36">
        <v>25</v>
      </c>
      <c r="B30" s="189" t="s">
        <v>125</v>
      </c>
      <c r="C30" s="38">
        <v>1</v>
      </c>
      <c r="D30" s="38" t="s">
        <v>79</v>
      </c>
      <c r="E30" s="97">
        <v>0.002777777777777778</v>
      </c>
      <c r="F30" s="97">
        <v>0.001736111111111111</v>
      </c>
      <c r="G30" s="97">
        <v>0.001736111111111111</v>
      </c>
      <c r="H30" s="97">
        <v>0.001736111111111111</v>
      </c>
      <c r="I30" s="97">
        <v>0.001736111111111111</v>
      </c>
      <c r="J30" s="97">
        <v>0.001736111111111111</v>
      </c>
      <c r="K30" s="97">
        <v>0.001736111111111111</v>
      </c>
      <c r="L30" s="97">
        <v>0.001736111111111111</v>
      </c>
      <c r="M30" s="97">
        <v>0.001736111111111111</v>
      </c>
      <c r="N30" s="184">
        <f t="shared" si="0"/>
        <v>0.01666666666666667</v>
      </c>
      <c r="O30" s="66">
        <f t="shared" si="1"/>
        <v>0.01666666666666667</v>
      </c>
      <c r="P30" s="185">
        <f>P26</f>
        <v>0.04200231481481482</v>
      </c>
      <c r="Q30" s="311"/>
    </row>
    <row r="32" spans="1:17" ht="24" customHeight="1">
      <c r="A32" s="312" t="s">
        <v>126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</row>
    <row r="34" ht="12.75">
      <c r="B34" t="s">
        <v>83</v>
      </c>
    </row>
  </sheetData>
  <mergeCells count="8">
    <mergeCell ref="Q16:Q20"/>
    <mergeCell ref="Q21:Q25"/>
    <mergeCell ref="Q26:Q30"/>
    <mergeCell ref="A32:Q32"/>
    <mergeCell ref="A2:O2"/>
    <mergeCell ref="A3:O3"/>
    <mergeCell ref="Q6:Q10"/>
    <mergeCell ref="Q11:Q15"/>
  </mergeCells>
  <printOptions/>
  <pageMargins left="0.75" right="0.75" top="0.56" bottom="0.54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Mitrich</dc:creator>
  <cp:keywords/>
  <dc:description/>
  <cp:lastModifiedBy>Mitrich</cp:lastModifiedBy>
  <cp:lastPrinted>2012-02-16T14:37:54Z</cp:lastPrinted>
  <dcterms:created xsi:type="dcterms:W3CDTF">2012-02-15T18:22:15Z</dcterms:created>
  <dcterms:modified xsi:type="dcterms:W3CDTF">2012-02-16T20:18:52Z</dcterms:modified>
  <cp:category/>
  <cp:version/>
  <cp:contentType/>
  <cp:contentStatus/>
</cp:coreProperties>
</file>