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А" sheetId="1" r:id="rId1"/>
    <sheet name="Б" sheetId="2" r:id="rId2"/>
  </sheets>
  <definedNames/>
  <calcPr fullCalcOnLoad="1"/>
</workbook>
</file>

<file path=xl/sharedStrings.xml><?xml version="1.0" encoding="utf-8"?>
<sst xmlns="http://schemas.openxmlformats.org/spreadsheetml/2006/main" count="134" uniqueCount="60">
  <si>
    <t>Группа Б</t>
  </si>
  <si>
    <t>Время старта</t>
  </si>
  <si>
    <t>Установка палатки</t>
  </si>
  <si>
    <t>Место</t>
  </si>
  <si>
    <t>Переправа по бревну</t>
  </si>
  <si>
    <t>Группа А</t>
  </si>
  <si>
    <t>Предстартовая проверка</t>
  </si>
  <si>
    <t>Итоговое время</t>
  </si>
  <si>
    <t>Главный секретарь</t>
  </si>
  <si>
    <t>Начальник дистанции</t>
  </si>
  <si>
    <t>Главный судья</t>
  </si>
  <si>
    <t>снятие</t>
  </si>
  <si>
    <t>Итоговый протокол соревнований "Маршрут выживания"</t>
  </si>
  <si>
    <t>Транспортировка пострадавшего</t>
  </si>
  <si>
    <t>Навесная переправа</t>
  </si>
  <si>
    <t>Штрафы (премии)</t>
  </si>
  <si>
    <t>А.В. Корнюшин</t>
  </si>
  <si>
    <r>
      <t xml:space="preserve">Вязка узлов </t>
    </r>
    <r>
      <rPr>
        <b/>
        <sz val="10"/>
        <rFont val="Arial Cyr"/>
        <family val="2"/>
      </rPr>
      <t>(премия)</t>
    </r>
  </si>
  <si>
    <t>№</t>
  </si>
  <si>
    <t>Школа</t>
  </si>
  <si>
    <t>Время финиша</t>
  </si>
  <si>
    <t>Руководитель</t>
  </si>
  <si>
    <t>КП-1</t>
  </si>
  <si>
    <t>Спуск по перилам</t>
  </si>
  <si>
    <t>Первая помощь утопающему и его транспортировка</t>
  </si>
  <si>
    <t>КП-2</t>
  </si>
  <si>
    <t>КП-3</t>
  </si>
  <si>
    <r>
      <t xml:space="preserve">Организация знаков для наблюдения с воздуха </t>
    </r>
    <r>
      <rPr>
        <b/>
        <sz val="10"/>
        <rFont val="Arial Cyr"/>
        <family val="0"/>
      </rPr>
      <t>(премия)</t>
    </r>
  </si>
  <si>
    <r>
      <t xml:space="preserve">Ориентирование </t>
    </r>
    <r>
      <rPr>
        <b/>
        <sz val="10"/>
        <rFont val="Arial Cyr"/>
        <family val="0"/>
      </rPr>
      <t>(премия)</t>
    </r>
  </si>
  <si>
    <t>Штрафное время, мин</t>
  </si>
  <si>
    <t>Премиальное время, мин</t>
  </si>
  <si>
    <t>КП-4</t>
  </si>
  <si>
    <t>О.В. Родина</t>
  </si>
  <si>
    <t>-</t>
  </si>
  <si>
    <t>Черняк Б.И.</t>
  </si>
  <si>
    <t>Мельникова Т.Б.</t>
  </si>
  <si>
    <t>Овсянникова Е.А.</t>
  </si>
  <si>
    <t>Сизиков А.А.</t>
  </si>
  <si>
    <t>ВФ</t>
  </si>
  <si>
    <t>Кол-во снятий</t>
  </si>
  <si>
    <t>Попов Я.А.</t>
  </si>
  <si>
    <t>Зубков М.А.</t>
  </si>
  <si>
    <t>Школа безопасности 2009</t>
  </si>
  <si>
    <t>Леонова И.И.</t>
  </si>
  <si>
    <t>Романова Е.С.</t>
  </si>
  <si>
    <t>Копытова Т.В.</t>
  </si>
  <si>
    <t>Дисциплинарный штраф</t>
  </si>
  <si>
    <t>Мардеева Л.А.</t>
  </si>
  <si>
    <t>Радкевич Л.А.</t>
  </si>
  <si>
    <t>Полякова Л.Н.</t>
  </si>
  <si>
    <t>Липчук Е.В.</t>
  </si>
  <si>
    <t>Егорова И.В.</t>
  </si>
  <si>
    <t>сошла</t>
  </si>
  <si>
    <t>А.М.Ермилов</t>
  </si>
  <si>
    <t>Стрельникова Н.Н.</t>
  </si>
  <si>
    <t>Ровенский И.И.</t>
  </si>
  <si>
    <t>Сергеев П.С.</t>
  </si>
  <si>
    <t>Сумма штрафных баллов</t>
  </si>
  <si>
    <t>Сумма премиальных баллов</t>
  </si>
  <si>
    <t>Саракуца Ю.А.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</si>
</sst>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  <numFmt numFmtId="166" formatCode="[$-FC19]d\ mmmm\ yyyy\ &quot;г.&quot;"/>
  </numFmts>
  <fonts count="10">
    <font>
      <sz val="10"/>
      <name val="Arial Cyr"/>
      <family val="0"/>
    </font>
    <font>
      <b/>
      <u val="single"/>
      <sz val="18"/>
      <name val="Arial Cyr"/>
      <family val="2"/>
    </font>
    <font>
      <u val="single"/>
      <sz val="10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2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21" fontId="3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/>
    </xf>
    <xf numFmtId="2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textRotation="90" wrapText="1"/>
    </xf>
    <xf numFmtId="0" fontId="0" fillId="0" borderId="5" xfId="0" applyFont="1" applyBorder="1" applyAlignment="1">
      <alignment horizontal="center" textRotation="90" wrapText="1"/>
    </xf>
    <xf numFmtId="164" fontId="0" fillId="0" borderId="3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textRotation="90" wrapText="1"/>
    </xf>
    <xf numFmtId="0" fontId="0" fillId="0" borderId="3" xfId="0" applyBorder="1" applyAlignment="1">
      <alignment/>
    </xf>
    <xf numFmtId="164" fontId="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5" fontId="3" fillId="0" borderId="3" xfId="0" applyNumberFormat="1" applyFont="1" applyBorder="1" applyAlignment="1" applyProtection="1">
      <alignment horizontal="center" vertical="center"/>
      <protection locked="0"/>
    </xf>
    <xf numFmtId="21" fontId="0" fillId="0" borderId="3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1" fontId="3" fillId="0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2"/>
  <sheetViews>
    <sheetView zoomScale="90" zoomScaleNormal="90" workbookViewId="0" topLeftCell="A10">
      <selection activeCell="A1" sqref="A1:AF1"/>
    </sheetView>
  </sheetViews>
  <sheetFormatPr defaultColWidth="9.00390625" defaultRowHeight="12.75"/>
  <cols>
    <col min="1" max="1" width="4.375" style="0" customWidth="1"/>
    <col min="2" max="2" width="6.75390625" style="4" customWidth="1"/>
    <col min="3" max="3" width="16.125" style="4" customWidth="1"/>
    <col min="4" max="5" width="6.00390625" style="0" bestFit="1" customWidth="1"/>
    <col min="6" max="6" width="7.75390625" style="0" bestFit="1" customWidth="1"/>
    <col min="7" max="7" width="3.875" style="0" customWidth="1"/>
    <col min="8" max="8" width="4.625" style="0" customWidth="1"/>
    <col min="9" max="9" width="7.75390625" style="0" bestFit="1" customWidth="1"/>
    <col min="10" max="10" width="4.125" style="0" customWidth="1"/>
    <col min="11" max="11" width="5.125" style="0" customWidth="1"/>
    <col min="12" max="12" width="7.625" style="0" bestFit="1" customWidth="1"/>
    <col min="13" max="13" width="7.00390625" style="0" bestFit="1" customWidth="1"/>
    <col min="14" max="14" width="7.125" style="0" customWidth="1"/>
    <col min="15" max="15" width="7.625" style="0" bestFit="1" customWidth="1"/>
    <col min="16" max="16" width="7.375" style="10" bestFit="1" customWidth="1"/>
    <col min="17" max="17" width="7.75390625" style="0" bestFit="1" customWidth="1"/>
    <col min="18" max="18" width="7.375" style="0" bestFit="1" customWidth="1"/>
    <col min="19" max="19" width="7.75390625" style="0" bestFit="1" customWidth="1"/>
    <col min="20" max="20" width="5.375" style="0" customWidth="1"/>
    <col min="21" max="21" width="8.125" style="0" customWidth="1"/>
    <col min="22" max="22" width="4.25390625" style="0" customWidth="1"/>
    <col min="23" max="23" width="5.375" style="0" customWidth="1"/>
    <col min="24" max="24" width="7.75390625" style="0" customWidth="1"/>
    <col min="25" max="25" width="5.375" style="0" customWidth="1"/>
    <col min="26" max="26" width="7.875" style="0" bestFit="1" customWidth="1"/>
    <col min="27" max="27" width="7.375" style="0" customWidth="1"/>
    <col min="28" max="28" width="5.375" style="0" customWidth="1"/>
    <col min="29" max="29" width="4.75390625" style="0" customWidth="1"/>
    <col min="30" max="30" width="7.625" style="0" customWidth="1"/>
    <col min="31" max="31" width="10.375" style="0" customWidth="1"/>
    <col min="32" max="37" width="4.375" style="0" customWidth="1"/>
    <col min="38" max="38" width="4.375" style="10" customWidth="1"/>
    <col min="39" max="39" width="7.625" style="10" hidden="1" customWidth="1"/>
    <col min="40" max="41" width="5.125" style="0" bestFit="1" customWidth="1"/>
    <col min="42" max="49" width="3.75390625" style="0" customWidth="1"/>
    <col min="50" max="50" width="4.875" style="10" customWidth="1"/>
    <col min="51" max="56" width="3.75390625" style="0" customWidth="1"/>
    <col min="57" max="57" width="4.75390625" style="10" customWidth="1"/>
    <col min="58" max="63" width="3.75390625" style="0" customWidth="1"/>
    <col min="64" max="64" width="4.375" style="0" customWidth="1"/>
    <col min="65" max="66" width="3.75390625" style="0" customWidth="1"/>
    <col min="67" max="67" width="5.25390625" style="10" customWidth="1"/>
    <col min="68" max="74" width="3.75390625" style="0" customWidth="1"/>
    <col min="75" max="75" width="6.625" style="10" customWidth="1"/>
    <col min="76" max="81" width="3.75390625" style="0" customWidth="1"/>
    <col min="82" max="82" width="5.00390625" style="10" customWidth="1"/>
    <col min="83" max="84" width="3.75390625" style="0" hidden="1" customWidth="1"/>
    <col min="85" max="85" width="5.00390625" style="10" hidden="1" customWidth="1"/>
    <col min="86" max="86" width="5.00390625" style="10" customWidth="1"/>
    <col min="87" max="107" width="3.75390625" style="0" customWidth="1"/>
  </cols>
  <sheetData>
    <row r="1" spans="1:86" ht="23.25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2"/>
      <c r="CF1" s="2"/>
      <c r="CG1" s="2"/>
      <c r="CH1"/>
    </row>
    <row r="2" spans="2:86" ht="8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4"/>
      <c r="CF2" s="4"/>
      <c r="CG2" s="4"/>
      <c r="CH2"/>
    </row>
    <row r="3" spans="1:85" s="5" customFormat="1" ht="18.75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7"/>
      <c r="CF3" s="7"/>
      <c r="CG3" s="7"/>
    </row>
    <row r="4" spans="1:85" s="5" customFormat="1" ht="18.75">
      <c r="A4" s="49">
        <v>39918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7"/>
      <c r="CF4" s="7"/>
      <c r="CG4" s="7"/>
    </row>
    <row r="5" spans="1:85" s="5" customFormat="1" ht="18.7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</row>
    <row r="6" spans="1:85" s="5" customFormat="1" ht="19.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Y6" s="12"/>
      <c r="Z6" s="12"/>
      <c r="AA6" s="12"/>
      <c r="AB6" s="12"/>
      <c r="AC6" s="12"/>
      <c r="AD6" s="12"/>
      <c r="AE6" s="12"/>
      <c r="AF6" s="12"/>
      <c r="AG6" s="6"/>
      <c r="AH6" s="6"/>
      <c r="AI6" s="6"/>
      <c r="AJ6" s="6"/>
      <c r="AK6" s="6"/>
      <c r="AL6" s="6"/>
      <c r="AM6" s="26">
        <v>0.00034722222222222224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7"/>
      <c r="CF6" s="7"/>
      <c r="CG6" s="7"/>
    </row>
    <row r="7" spans="1:85" s="5" customFormat="1" ht="18.75">
      <c r="A7" s="53" t="s">
        <v>18</v>
      </c>
      <c r="B7" s="53" t="s">
        <v>19</v>
      </c>
      <c r="C7" s="53" t="s">
        <v>21</v>
      </c>
      <c r="D7" s="34" t="s">
        <v>1</v>
      </c>
      <c r="E7" s="34" t="s">
        <v>20</v>
      </c>
      <c r="F7" s="34" t="s">
        <v>38</v>
      </c>
      <c r="G7" s="24"/>
      <c r="H7" s="42" t="s">
        <v>15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4" t="s">
        <v>57</v>
      </c>
      <c r="X7" s="34" t="s">
        <v>29</v>
      </c>
      <c r="Y7" s="34" t="s">
        <v>58</v>
      </c>
      <c r="Z7" s="34" t="s">
        <v>30</v>
      </c>
      <c r="AA7" s="34" t="s">
        <v>7</v>
      </c>
      <c r="AB7" s="44" t="s">
        <v>39</v>
      </c>
      <c r="AC7" s="51" t="s">
        <v>3</v>
      </c>
      <c r="AD7" s="12"/>
      <c r="AE7" s="12"/>
      <c r="AF7" s="12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7"/>
      <c r="CF7" s="7"/>
      <c r="CG7" s="7"/>
    </row>
    <row r="8" spans="1:29" ht="12.75" customHeight="1">
      <c r="A8" s="33"/>
      <c r="B8" s="33"/>
      <c r="C8" s="33"/>
      <c r="D8" s="35"/>
      <c r="E8" s="35"/>
      <c r="F8" s="35"/>
      <c r="G8" s="27"/>
      <c r="H8" s="28"/>
      <c r="I8" s="43" t="s">
        <v>22</v>
      </c>
      <c r="J8" s="43"/>
      <c r="K8" s="43"/>
      <c r="L8" s="43" t="s">
        <v>25</v>
      </c>
      <c r="M8" s="43"/>
      <c r="N8" s="43"/>
      <c r="O8" s="38" t="s">
        <v>26</v>
      </c>
      <c r="P8" s="39"/>
      <c r="Q8" s="36" t="s">
        <v>31</v>
      </c>
      <c r="R8" s="36"/>
      <c r="S8" s="36"/>
      <c r="T8" s="36"/>
      <c r="U8" s="36"/>
      <c r="V8" s="37"/>
      <c r="W8" s="35"/>
      <c r="X8" s="35"/>
      <c r="Y8" s="35"/>
      <c r="Z8" s="35"/>
      <c r="AA8" s="35"/>
      <c r="AB8" s="45"/>
      <c r="AC8" s="52"/>
    </row>
    <row r="9" spans="1:29" s="8" customFormat="1" ht="123" customHeight="1">
      <c r="A9" s="33"/>
      <c r="B9" s="33"/>
      <c r="C9" s="33"/>
      <c r="D9" s="35"/>
      <c r="E9" s="35"/>
      <c r="F9" s="35"/>
      <c r="G9" s="13" t="s">
        <v>46</v>
      </c>
      <c r="H9" s="13" t="s">
        <v>6</v>
      </c>
      <c r="I9" s="40" t="s">
        <v>4</v>
      </c>
      <c r="J9" s="41"/>
      <c r="K9" s="25" t="s">
        <v>17</v>
      </c>
      <c r="L9" s="40" t="s">
        <v>23</v>
      </c>
      <c r="M9" s="41"/>
      <c r="N9" s="25" t="s">
        <v>24</v>
      </c>
      <c r="O9" s="40" t="s">
        <v>14</v>
      </c>
      <c r="P9" s="41"/>
      <c r="Q9" s="40" t="s">
        <v>2</v>
      </c>
      <c r="R9" s="41"/>
      <c r="S9" s="40" t="s">
        <v>27</v>
      </c>
      <c r="T9" s="41"/>
      <c r="U9" s="40" t="s">
        <v>28</v>
      </c>
      <c r="V9" s="41"/>
      <c r="W9" s="35"/>
      <c r="X9" s="35"/>
      <c r="Y9" s="35"/>
      <c r="Z9" s="35"/>
      <c r="AA9" s="35"/>
      <c r="AB9" s="46"/>
      <c r="AC9" s="52"/>
    </row>
    <row r="10" spans="1:29" s="19" customFormat="1" ht="24.75" customHeight="1">
      <c r="A10" s="14">
        <v>1</v>
      </c>
      <c r="B10" s="15">
        <v>1522</v>
      </c>
      <c r="C10" s="15" t="s">
        <v>44</v>
      </c>
      <c r="D10" s="16">
        <v>0.5416666666666666</v>
      </c>
      <c r="E10" s="16">
        <v>0.6729166666666666</v>
      </c>
      <c r="F10" s="26">
        <f aca="true" t="shared" si="0" ref="F10:F16">I10+L10+O10+Q10+S10+U10</f>
        <v>0.05741898148148148</v>
      </c>
      <c r="G10" s="54"/>
      <c r="H10" s="54">
        <v>0</v>
      </c>
      <c r="I10" s="26">
        <v>0.009027777777777779</v>
      </c>
      <c r="J10" s="30">
        <v>8</v>
      </c>
      <c r="K10" s="30">
        <v>24</v>
      </c>
      <c r="L10" s="32">
        <v>0.00625</v>
      </c>
      <c r="M10" s="30">
        <v>2</v>
      </c>
      <c r="N10" s="55">
        <v>0</v>
      </c>
      <c r="O10" s="32">
        <v>0.024305555555555556</v>
      </c>
      <c r="P10" s="30">
        <v>3</v>
      </c>
      <c r="Q10" s="32">
        <v>0.0020833333333333333</v>
      </c>
      <c r="R10" s="30">
        <v>3</v>
      </c>
      <c r="S10" s="32">
        <v>0.0020949074074074073</v>
      </c>
      <c r="T10" s="30">
        <v>30</v>
      </c>
      <c r="U10" s="26">
        <v>0.013657407407407408</v>
      </c>
      <c r="V10" s="30">
        <v>3</v>
      </c>
      <c r="W10" s="30">
        <f>G10+H10+J10+M10+N10+P10+R10</f>
        <v>16</v>
      </c>
      <c r="X10" s="31">
        <f aca="true" t="shared" si="1" ref="X10:X16">W10*$AM$6</f>
        <v>0.005555555555555556</v>
      </c>
      <c r="Y10" s="30">
        <f aca="true" t="shared" si="2" ref="Y10:Y16">K10+T10+V10</f>
        <v>57</v>
      </c>
      <c r="Z10" s="17">
        <f aca="true" t="shared" si="3" ref="Z10:Z16">Y10*$AM$6</f>
        <v>0.019791666666666666</v>
      </c>
      <c r="AA10" s="17">
        <f aca="true" t="shared" si="4" ref="AA10:AA16">F10+X10-Z10</f>
        <v>0.04318287037037037</v>
      </c>
      <c r="AB10" s="23">
        <v>0</v>
      </c>
      <c r="AC10" s="18">
        <v>1</v>
      </c>
    </row>
    <row r="11" spans="1:31" s="19" customFormat="1" ht="24.75" customHeight="1">
      <c r="A11" s="14">
        <v>2</v>
      </c>
      <c r="B11" s="15">
        <v>85</v>
      </c>
      <c r="C11" s="15" t="s">
        <v>43</v>
      </c>
      <c r="D11" s="16">
        <v>0.5416666666666666</v>
      </c>
      <c r="E11" s="16">
        <v>0.6666666666666666</v>
      </c>
      <c r="F11" s="26">
        <f t="shared" si="0"/>
        <v>0.04487268518518519</v>
      </c>
      <c r="G11" s="54"/>
      <c r="H11" s="54">
        <v>0</v>
      </c>
      <c r="I11" s="26">
        <v>0.005555555555555556</v>
      </c>
      <c r="J11" s="30">
        <v>0</v>
      </c>
      <c r="K11" s="30">
        <v>15</v>
      </c>
      <c r="L11" s="32">
        <v>0.0037268518518518514</v>
      </c>
      <c r="M11" s="30">
        <v>0</v>
      </c>
      <c r="N11" s="55">
        <v>5</v>
      </c>
      <c r="O11" s="32">
        <v>0.018055555555555557</v>
      </c>
      <c r="P11" s="30">
        <v>12</v>
      </c>
      <c r="Q11" s="32">
        <v>0.002777777777777778</v>
      </c>
      <c r="R11" s="30" t="s">
        <v>11</v>
      </c>
      <c r="S11" s="32">
        <v>0.0008680555555555555</v>
      </c>
      <c r="T11" s="30">
        <v>25</v>
      </c>
      <c r="U11" s="26">
        <v>0.013888888888888888</v>
      </c>
      <c r="V11" s="30">
        <v>0</v>
      </c>
      <c r="W11" s="30">
        <f>G11+H11+J11+M11+N11+P11</f>
        <v>17</v>
      </c>
      <c r="X11" s="31">
        <f t="shared" si="1"/>
        <v>0.005902777777777778</v>
      </c>
      <c r="Y11" s="30">
        <f t="shared" si="2"/>
        <v>40</v>
      </c>
      <c r="Z11" s="17">
        <f t="shared" si="3"/>
        <v>0.01388888888888889</v>
      </c>
      <c r="AA11" s="17">
        <f t="shared" si="4"/>
        <v>0.03688657407407408</v>
      </c>
      <c r="AB11" s="23">
        <v>1</v>
      </c>
      <c r="AC11" s="18">
        <v>2</v>
      </c>
      <c r="AE11" s="20"/>
    </row>
    <row r="12" spans="1:29" s="19" customFormat="1" ht="24.75" customHeight="1">
      <c r="A12" s="14">
        <v>3</v>
      </c>
      <c r="B12" s="15">
        <v>1619</v>
      </c>
      <c r="C12" s="15" t="s">
        <v>54</v>
      </c>
      <c r="D12" s="16">
        <v>0.5416666666666666</v>
      </c>
      <c r="E12" s="16">
        <v>0.6715277777777778</v>
      </c>
      <c r="F12" s="26">
        <f t="shared" si="0"/>
        <v>0.06118055555555555</v>
      </c>
      <c r="G12" s="54"/>
      <c r="H12" s="54">
        <v>6</v>
      </c>
      <c r="I12" s="26">
        <v>0.0125</v>
      </c>
      <c r="J12" s="30">
        <v>0</v>
      </c>
      <c r="K12" s="30">
        <v>18</v>
      </c>
      <c r="L12" s="32">
        <v>0.006944444444444444</v>
      </c>
      <c r="M12" s="30">
        <v>26</v>
      </c>
      <c r="N12" s="55">
        <v>5</v>
      </c>
      <c r="O12" s="32">
        <v>0.024305555555555556</v>
      </c>
      <c r="P12" s="30" t="s">
        <v>11</v>
      </c>
      <c r="Q12" s="32">
        <v>0.002777777777777778</v>
      </c>
      <c r="R12" s="30">
        <v>0</v>
      </c>
      <c r="S12" s="32">
        <v>0.0007638888888888889</v>
      </c>
      <c r="T12" s="30">
        <v>30</v>
      </c>
      <c r="U12" s="26">
        <v>0.013888888888888888</v>
      </c>
      <c r="V12" s="30">
        <v>0</v>
      </c>
      <c r="W12" s="30">
        <f>G12+H12+J12+M12+N12+R12</f>
        <v>37</v>
      </c>
      <c r="X12" s="31">
        <f t="shared" si="1"/>
        <v>0.012847222222222223</v>
      </c>
      <c r="Y12" s="30">
        <f t="shared" si="2"/>
        <v>48</v>
      </c>
      <c r="Z12" s="17">
        <f t="shared" si="3"/>
        <v>0.016666666666666666</v>
      </c>
      <c r="AA12" s="17">
        <f t="shared" si="4"/>
        <v>0.05736111111111111</v>
      </c>
      <c r="AB12" s="23">
        <v>1</v>
      </c>
      <c r="AC12" s="18">
        <v>3</v>
      </c>
    </row>
    <row r="13" spans="1:29" s="19" customFormat="1" ht="24.75" customHeight="1">
      <c r="A13" s="14">
        <v>4</v>
      </c>
      <c r="B13" s="15">
        <v>677</v>
      </c>
      <c r="C13" s="15" t="s">
        <v>45</v>
      </c>
      <c r="D13" s="16">
        <v>0.5416666666666666</v>
      </c>
      <c r="E13" s="16">
        <v>0.6777777777777777</v>
      </c>
      <c r="F13" s="26">
        <f t="shared" si="0"/>
        <v>0.06001157407407407</v>
      </c>
      <c r="G13" s="54">
        <v>20</v>
      </c>
      <c r="H13" s="54">
        <v>6</v>
      </c>
      <c r="I13" s="26">
        <v>0.013888888888888888</v>
      </c>
      <c r="J13" s="30">
        <v>40</v>
      </c>
      <c r="K13" s="30">
        <v>9</v>
      </c>
      <c r="L13" s="32">
        <v>0.00835648148148148</v>
      </c>
      <c r="M13" s="30">
        <v>30</v>
      </c>
      <c r="N13" s="55">
        <v>0</v>
      </c>
      <c r="O13" s="32">
        <v>0.024305555555555556</v>
      </c>
      <c r="P13" s="30" t="s">
        <v>11</v>
      </c>
      <c r="Q13" s="32">
        <v>0.002777777777777778</v>
      </c>
      <c r="R13" s="30">
        <v>0</v>
      </c>
      <c r="S13" s="32">
        <v>0.0009606481481481481</v>
      </c>
      <c r="T13" s="30">
        <v>30</v>
      </c>
      <c r="U13" s="26">
        <v>0.009722222222222222</v>
      </c>
      <c r="V13" s="30">
        <v>20</v>
      </c>
      <c r="W13" s="30">
        <f>G13+H13+J13+M13+N13+R13</f>
        <v>96</v>
      </c>
      <c r="X13" s="31">
        <f t="shared" si="1"/>
        <v>0.03333333333333333</v>
      </c>
      <c r="Y13" s="30">
        <f t="shared" si="2"/>
        <v>59</v>
      </c>
      <c r="Z13" s="17">
        <f t="shared" si="3"/>
        <v>0.02048611111111111</v>
      </c>
      <c r="AA13" s="17">
        <f t="shared" si="4"/>
        <v>0.0728587962962963</v>
      </c>
      <c r="AB13" s="23">
        <v>1</v>
      </c>
      <c r="AC13" s="18">
        <v>4</v>
      </c>
    </row>
    <row r="14" spans="1:29" s="19" customFormat="1" ht="24.75" customHeight="1">
      <c r="A14" s="14">
        <v>7</v>
      </c>
      <c r="B14" s="15">
        <v>138</v>
      </c>
      <c r="C14" s="15" t="s">
        <v>59</v>
      </c>
      <c r="D14" s="16">
        <v>0.5416666666666666</v>
      </c>
      <c r="E14" s="16">
        <v>0.66875</v>
      </c>
      <c r="F14" s="26">
        <f t="shared" si="0"/>
        <v>0.06585648148148147</v>
      </c>
      <c r="G14" s="54"/>
      <c r="H14" s="54">
        <v>0</v>
      </c>
      <c r="I14" s="26">
        <v>0.013888888888888888</v>
      </c>
      <c r="J14" s="30">
        <v>27</v>
      </c>
      <c r="K14" s="30">
        <v>12</v>
      </c>
      <c r="L14" s="32">
        <v>0.010416666666666666</v>
      </c>
      <c r="M14" s="30">
        <v>11</v>
      </c>
      <c r="N14" s="55">
        <v>15</v>
      </c>
      <c r="O14" s="32">
        <v>0.024305555555555556</v>
      </c>
      <c r="P14" s="30" t="s">
        <v>11</v>
      </c>
      <c r="Q14" s="32">
        <v>0.0027083333333333334</v>
      </c>
      <c r="R14" s="30">
        <v>12</v>
      </c>
      <c r="S14" s="32">
        <v>0.0006481481481481481</v>
      </c>
      <c r="T14" s="30">
        <v>30</v>
      </c>
      <c r="U14" s="26">
        <v>0.013888888888888888</v>
      </c>
      <c r="V14" s="30">
        <v>0</v>
      </c>
      <c r="W14" s="30">
        <f>G14+H14+J14+N14+R14+M14</f>
        <v>65</v>
      </c>
      <c r="X14" s="31">
        <f t="shared" si="1"/>
        <v>0.022569444444444444</v>
      </c>
      <c r="Y14" s="30">
        <f t="shared" si="2"/>
        <v>42</v>
      </c>
      <c r="Z14" s="17">
        <f t="shared" si="3"/>
        <v>0.014583333333333334</v>
      </c>
      <c r="AA14" s="17">
        <f t="shared" si="4"/>
        <v>0.07384259259259258</v>
      </c>
      <c r="AB14" s="23">
        <v>1</v>
      </c>
      <c r="AC14" s="18">
        <v>5</v>
      </c>
    </row>
    <row r="15" spans="1:29" s="19" customFormat="1" ht="24.75" customHeight="1">
      <c r="A15" s="14">
        <v>5</v>
      </c>
      <c r="B15" s="15">
        <v>1056</v>
      </c>
      <c r="C15" s="15" t="s">
        <v>40</v>
      </c>
      <c r="D15" s="16">
        <v>0.5416666666666666</v>
      </c>
      <c r="E15" s="16">
        <v>0.6701388888888888</v>
      </c>
      <c r="F15" s="26">
        <f t="shared" si="0"/>
        <v>0.05976851851851852</v>
      </c>
      <c r="G15" s="54"/>
      <c r="H15" s="54">
        <v>6</v>
      </c>
      <c r="I15" s="26">
        <v>0.010416666666666666</v>
      </c>
      <c r="J15" s="30">
        <v>3</v>
      </c>
      <c r="K15" s="30">
        <v>24</v>
      </c>
      <c r="L15" s="32">
        <v>0.007638888888888889</v>
      </c>
      <c r="M15" s="30">
        <v>9</v>
      </c>
      <c r="N15" s="55">
        <v>10</v>
      </c>
      <c r="O15" s="32">
        <v>0.024305555555555556</v>
      </c>
      <c r="P15" s="30" t="s">
        <v>11</v>
      </c>
      <c r="Q15" s="32">
        <v>0.002777777777777778</v>
      </c>
      <c r="R15" s="30" t="s">
        <v>11</v>
      </c>
      <c r="S15" s="32">
        <v>0.0007407407407407407</v>
      </c>
      <c r="T15" s="30">
        <v>30</v>
      </c>
      <c r="U15" s="26">
        <v>0.013888888888888888</v>
      </c>
      <c r="V15" s="30">
        <v>0</v>
      </c>
      <c r="W15" s="30">
        <f>G15+H15+J15+M15+N15</f>
        <v>28</v>
      </c>
      <c r="X15" s="31">
        <f t="shared" si="1"/>
        <v>0.009722222222222222</v>
      </c>
      <c r="Y15" s="30">
        <f t="shared" si="2"/>
        <v>54</v>
      </c>
      <c r="Z15" s="17">
        <f t="shared" si="3"/>
        <v>0.01875</v>
      </c>
      <c r="AA15" s="17">
        <f t="shared" si="4"/>
        <v>0.05074074074074074</v>
      </c>
      <c r="AB15" s="23">
        <v>2</v>
      </c>
      <c r="AC15" s="18">
        <v>6</v>
      </c>
    </row>
    <row r="16" spans="1:29" s="19" customFormat="1" ht="24.75" customHeight="1">
      <c r="A16" s="14">
        <v>6</v>
      </c>
      <c r="B16" s="15">
        <v>1286</v>
      </c>
      <c r="C16" s="15" t="s">
        <v>36</v>
      </c>
      <c r="D16" s="16">
        <v>0.5416666666666666</v>
      </c>
      <c r="E16" s="16">
        <v>0.6708333333333334</v>
      </c>
      <c r="F16" s="26">
        <f t="shared" si="0"/>
        <v>0.06372685185185184</v>
      </c>
      <c r="G16" s="54"/>
      <c r="H16" s="54">
        <v>0</v>
      </c>
      <c r="I16" s="26">
        <v>0.013888888888888888</v>
      </c>
      <c r="J16" s="30">
        <v>23</v>
      </c>
      <c r="K16" s="30">
        <v>12</v>
      </c>
      <c r="L16" s="32">
        <v>0.008333333333333333</v>
      </c>
      <c r="M16" s="30">
        <v>6</v>
      </c>
      <c r="N16" s="55">
        <v>3</v>
      </c>
      <c r="O16" s="32">
        <v>0.024305555555555556</v>
      </c>
      <c r="P16" s="30" t="s">
        <v>11</v>
      </c>
      <c r="Q16" s="32">
        <v>0.002777777777777778</v>
      </c>
      <c r="R16" s="26" t="s">
        <v>11</v>
      </c>
      <c r="S16" s="32">
        <v>0.0005324074074074074</v>
      </c>
      <c r="T16" s="30">
        <v>30</v>
      </c>
      <c r="U16" s="26">
        <v>0.013888888888888888</v>
      </c>
      <c r="V16" s="30">
        <v>0</v>
      </c>
      <c r="W16" s="30">
        <f>G16+H16+J16+M16+N16</f>
        <v>32</v>
      </c>
      <c r="X16" s="31">
        <f t="shared" si="1"/>
        <v>0.011111111111111112</v>
      </c>
      <c r="Y16" s="30">
        <f t="shared" si="2"/>
        <v>42</v>
      </c>
      <c r="Z16" s="17">
        <f t="shared" si="3"/>
        <v>0.014583333333333334</v>
      </c>
      <c r="AA16" s="17">
        <f t="shared" si="4"/>
        <v>0.060254629629629616</v>
      </c>
      <c r="AB16" s="23">
        <v>2</v>
      </c>
      <c r="AC16" s="18">
        <v>7</v>
      </c>
    </row>
    <row r="17" s="9" customFormat="1" ht="24.75" customHeight="1"/>
    <row r="18" spans="2:86" ht="24.75" customHeight="1">
      <c r="B18" s="21" t="s">
        <v>10</v>
      </c>
      <c r="C18" s="10"/>
      <c r="P18"/>
      <c r="Q18" s="10"/>
      <c r="T18" s="21" t="s">
        <v>16</v>
      </c>
      <c r="U18" s="21"/>
      <c r="AD18" s="10"/>
      <c r="AK18" s="10"/>
      <c r="AL18"/>
      <c r="AM18"/>
      <c r="AN18" s="10"/>
      <c r="AO18" s="10"/>
      <c r="AX18"/>
      <c r="BE18"/>
      <c r="BO18"/>
      <c r="BW18"/>
      <c r="CD18"/>
      <c r="CG18"/>
      <c r="CH18"/>
    </row>
    <row r="19" spans="2:86" ht="24.75" customHeight="1">
      <c r="B19" s="21" t="s">
        <v>8</v>
      </c>
      <c r="C19" s="10"/>
      <c r="P19"/>
      <c r="Q19" s="10"/>
      <c r="T19" s="21" t="s">
        <v>32</v>
      </c>
      <c r="U19" s="21"/>
      <c r="AD19" s="10"/>
      <c r="AK19" s="10"/>
      <c r="AL19"/>
      <c r="AM19"/>
      <c r="AN19" s="10"/>
      <c r="AO19" s="10"/>
      <c r="AX19"/>
      <c r="BE19"/>
      <c r="BO19"/>
      <c r="BW19"/>
      <c r="CD19"/>
      <c r="CG19"/>
      <c r="CH19"/>
    </row>
    <row r="20" spans="2:86" ht="24.75" customHeight="1">
      <c r="B20" s="21" t="s">
        <v>9</v>
      </c>
      <c r="C20" s="10"/>
      <c r="P20"/>
      <c r="Q20" s="10"/>
      <c r="T20" s="21" t="s">
        <v>53</v>
      </c>
      <c r="U20" s="21"/>
      <c r="AD20" s="10"/>
      <c r="AK20" s="10"/>
      <c r="AL20"/>
      <c r="AM20"/>
      <c r="AN20" s="10"/>
      <c r="AO20" s="10"/>
      <c r="AX20"/>
      <c r="BE20"/>
      <c r="BO20"/>
      <c r="BW20"/>
      <c r="CD20"/>
      <c r="CG20"/>
      <c r="CH20"/>
    </row>
    <row r="21" spans="2:86" ht="24.75" customHeight="1">
      <c r="B21" s="10"/>
      <c r="C21" s="10"/>
      <c r="P21"/>
      <c r="Q21" s="10"/>
      <c r="AD21" s="10"/>
      <c r="AK21" s="10"/>
      <c r="AL21"/>
      <c r="AM21"/>
      <c r="AN21" s="10"/>
      <c r="AO21" s="10"/>
      <c r="AX21"/>
      <c r="BE21"/>
      <c r="BO21"/>
      <c r="BW21"/>
      <c r="CD21"/>
      <c r="CG21"/>
      <c r="CH21"/>
    </row>
    <row r="22" spans="2:86" ht="24.75" customHeight="1">
      <c r="B22" s="10"/>
      <c r="C22" s="10"/>
      <c r="P22"/>
      <c r="Q22" s="10"/>
      <c r="AD22" s="10"/>
      <c r="AK22" s="10"/>
      <c r="AL22"/>
      <c r="AM22"/>
      <c r="AN22" s="10"/>
      <c r="AO22" s="10"/>
      <c r="AX22"/>
      <c r="BE22"/>
      <c r="BO22"/>
      <c r="BW22"/>
      <c r="CD22"/>
      <c r="CG22"/>
      <c r="CH22"/>
    </row>
    <row r="23" spans="2:86" ht="24.75" customHeight="1">
      <c r="B23" s="10"/>
      <c r="C23" s="10"/>
      <c r="P23"/>
      <c r="Q23" s="10"/>
      <c r="AD23" s="10"/>
      <c r="AK23" s="10"/>
      <c r="AL23"/>
      <c r="AM23"/>
      <c r="AN23" s="10"/>
      <c r="AO23" s="10"/>
      <c r="AX23"/>
      <c r="BE23"/>
      <c r="BO23"/>
      <c r="BW23"/>
      <c r="CD23"/>
      <c r="CG23"/>
      <c r="CH23"/>
    </row>
    <row r="24" spans="2:86" ht="24.75" customHeight="1">
      <c r="B24" s="10"/>
      <c r="C24" s="10"/>
      <c r="P24"/>
      <c r="Q24" s="10"/>
      <c r="AD24" s="10"/>
      <c r="AK24" s="10"/>
      <c r="AL24"/>
      <c r="AM24"/>
      <c r="AN24" s="10"/>
      <c r="AO24" s="10"/>
      <c r="AX24"/>
      <c r="BE24"/>
      <c r="BO24"/>
      <c r="BW24"/>
      <c r="CD24"/>
      <c r="CG24"/>
      <c r="CH24"/>
    </row>
    <row r="25" spans="2:86" ht="24.75" customHeight="1">
      <c r="B25" s="10"/>
      <c r="C25" s="10"/>
      <c r="P25"/>
      <c r="Q25" s="10"/>
      <c r="AD25" s="10"/>
      <c r="AK25" s="10"/>
      <c r="AL25"/>
      <c r="AM25"/>
      <c r="AN25" s="10"/>
      <c r="AO25" s="10"/>
      <c r="AX25"/>
      <c r="BE25"/>
      <c r="BO25"/>
      <c r="BW25"/>
      <c r="CD25"/>
      <c r="CG25"/>
      <c r="CH25"/>
    </row>
    <row r="26" spans="2:86" ht="24.75" customHeight="1">
      <c r="B26" s="10"/>
      <c r="C26" s="10"/>
      <c r="P26"/>
      <c r="Q26" s="10"/>
      <c r="AD26" s="10"/>
      <c r="AK26" s="10"/>
      <c r="AL26"/>
      <c r="AM26"/>
      <c r="AN26" s="10"/>
      <c r="AO26" s="10"/>
      <c r="AX26"/>
      <c r="BE26"/>
      <c r="BO26"/>
      <c r="BW26"/>
      <c r="CD26"/>
      <c r="CG26"/>
      <c r="CH26"/>
    </row>
    <row r="27" spans="2:86" ht="24.75" customHeight="1">
      <c r="B27" s="10"/>
      <c r="C27" s="10"/>
      <c r="P27"/>
      <c r="Q27" s="10"/>
      <c r="AD27" s="10"/>
      <c r="AK27" s="10"/>
      <c r="AL27"/>
      <c r="AM27"/>
      <c r="AN27" s="10"/>
      <c r="AO27" s="10"/>
      <c r="AX27"/>
      <c r="BE27"/>
      <c r="BO27"/>
      <c r="BW27"/>
      <c r="CD27"/>
      <c r="CG27"/>
      <c r="CH27"/>
    </row>
    <row r="28" spans="2:86" ht="24.75" customHeight="1">
      <c r="B28"/>
      <c r="C28"/>
      <c r="F28" s="10"/>
      <c r="G28" s="10"/>
      <c r="P28"/>
      <c r="Q28" s="10"/>
      <c r="AF28" s="10"/>
      <c r="AL28"/>
      <c r="AM28"/>
      <c r="AN28" s="10"/>
      <c r="AU28" s="10"/>
      <c r="AY28" s="10"/>
      <c r="BE28"/>
      <c r="BO28"/>
      <c r="BW28"/>
      <c r="CD28"/>
      <c r="CG28"/>
      <c r="CH28"/>
    </row>
    <row r="29" spans="2:86" ht="24.75" customHeight="1">
      <c r="B29"/>
      <c r="C29"/>
      <c r="F29" s="10"/>
      <c r="G29" s="10"/>
      <c r="P29"/>
      <c r="Q29" s="10"/>
      <c r="AF29" s="10"/>
      <c r="AL29"/>
      <c r="AM29"/>
      <c r="AN29" s="10"/>
      <c r="AU29" s="10"/>
      <c r="AY29" s="10"/>
      <c r="BE29"/>
      <c r="BO29"/>
      <c r="BW29"/>
      <c r="CD29"/>
      <c r="CG29"/>
      <c r="CH29"/>
    </row>
    <row r="30" spans="2:86" ht="24.75" customHeight="1">
      <c r="B30"/>
      <c r="C30"/>
      <c r="F30" s="10"/>
      <c r="G30" s="10"/>
      <c r="P30"/>
      <c r="Q30" s="10"/>
      <c r="AF30" s="10"/>
      <c r="AL30"/>
      <c r="AM30"/>
      <c r="AN30" s="10"/>
      <c r="AU30" s="10"/>
      <c r="AY30" s="10"/>
      <c r="BE30"/>
      <c r="BO30"/>
      <c r="BW30"/>
      <c r="CD30"/>
      <c r="CG30"/>
      <c r="CH30"/>
    </row>
    <row r="31" spans="2:86" ht="24.75" customHeight="1">
      <c r="B31"/>
      <c r="C31"/>
      <c r="F31" s="10"/>
      <c r="G31" s="10"/>
      <c r="P31"/>
      <c r="Q31" s="10"/>
      <c r="AF31" s="10"/>
      <c r="AL31"/>
      <c r="AM31"/>
      <c r="AN31" s="10"/>
      <c r="AU31" s="10"/>
      <c r="AY31" s="10"/>
      <c r="BE31"/>
      <c r="BO31"/>
      <c r="BW31"/>
      <c r="CD31"/>
      <c r="CG31"/>
      <c r="CH31"/>
    </row>
    <row r="32" spans="2:86" ht="24.75" customHeight="1">
      <c r="B32"/>
      <c r="C32"/>
      <c r="F32" s="10"/>
      <c r="G32" s="10"/>
      <c r="P32"/>
      <c r="Q32" s="10"/>
      <c r="AF32" s="10"/>
      <c r="AL32"/>
      <c r="AM32"/>
      <c r="AN32" s="10"/>
      <c r="AU32" s="10"/>
      <c r="AY32" s="10"/>
      <c r="BE32"/>
      <c r="BO32"/>
      <c r="BW32"/>
      <c r="CD32"/>
      <c r="CG32"/>
      <c r="CH32"/>
    </row>
    <row r="33" spans="2:86" ht="24.75" customHeight="1">
      <c r="B33"/>
      <c r="C33"/>
      <c r="F33" s="10"/>
      <c r="G33" s="10"/>
      <c r="P33"/>
      <c r="Q33" s="10"/>
      <c r="AF33" s="10"/>
      <c r="AL33"/>
      <c r="AM33"/>
      <c r="AN33" s="10"/>
      <c r="AU33" s="10"/>
      <c r="AY33" s="10"/>
      <c r="BE33"/>
      <c r="BO33"/>
      <c r="BW33"/>
      <c r="CD33"/>
      <c r="CG33"/>
      <c r="CH33"/>
    </row>
    <row r="34" spans="2:86" ht="24.75" customHeight="1">
      <c r="B34"/>
      <c r="C34"/>
      <c r="F34" s="10"/>
      <c r="G34" s="10"/>
      <c r="P34"/>
      <c r="Q34" s="10"/>
      <c r="AF34" s="10"/>
      <c r="AL34"/>
      <c r="AM34"/>
      <c r="AN34" s="10"/>
      <c r="AU34" s="10"/>
      <c r="AY34" s="10"/>
      <c r="BE34"/>
      <c r="BO34"/>
      <c r="BW34"/>
      <c r="CD34"/>
      <c r="CG34"/>
      <c r="CH34"/>
    </row>
    <row r="35" spans="2:86" ht="24.75" customHeight="1">
      <c r="B35"/>
      <c r="C35"/>
      <c r="F35" s="10"/>
      <c r="G35" s="10"/>
      <c r="P35"/>
      <c r="Q35" s="10"/>
      <c r="AF35" s="10"/>
      <c r="AL35"/>
      <c r="AM35"/>
      <c r="AN35" s="10"/>
      <c r="AU35" s="10"/>
      <c r="AY35" s="10"/>
      <c r="BE35"/>
      <c r="BO35"/>
      <c r="BW35"/>
      <c r="CD35"/>
      <c r="CG35"/>
      <c r="CH35"/>
    </row>
    <row r="36" spans="2:86" ht="24.75" customHeight="1">
      <c r="B36"/>
      <c r="C36"/>
      <c r="F36" s="10"/>
      <c r="G36" s="10"/>
      <c r="P36"/>
      <c r="Q36" s="10"/>
      <c r="AF36" s="10"/>
      <c r="AL36"/>
      <c r="AM36"/>
      <c r="AN36" s="10"/>
      <c r="AU36" s="10"/>
      <c r="AY36" s="10"/>
      <c r="BE36"/>
      <c r="BO36"/>
      <c r="BW36"/>
      <c r="CD36"/>
      <c r="CG36"/>
      <c r="CH36"/>
    </row>
    <row r="37" spans="2:86" ht="24.75" customHeight="1">
      <c r="B37"/>
      <c r="C37"/>
      <c r="F37" s="10"/>
      <c r="G37" s="10"/>
      <c r="P37"/>
      <c r="Q37" s="10"/>
      <c r="AF37" s="10"/>
      <c r="AL37"/>
      <c r="AM37"/>
      <c r="AN37" s="10"/>
      <c r="AU37" s="10"/>
      <c r="AY37" s="10"/>
      <c r="BE37"/>
      <c r="BO37"/>
      <c r="BW37"/>
      <c r="CD37"/>
      <c r="CG37"/>
      <c r="CH37"/>
    </row>
    <row r="38" spans="2:86" ht="24.75" customHeight="1">
      <c r="B38"/>
      <c r="C38"/>
      <c r="F38" s="10"/>
      <c r="G38" s="10"/>
      <c r="P38"/>
      <c r="Q38" s="10"/>
      <c r="AF38" s="10"/>
      <c r="AL38"/>
      <c r="AM38"/>
      <c r="AN38" s="10"/>
      <c r="AU38" s="10"/>
      <c r="AY38" s="10"/>
      <c r="BE38"/>
      <c r="BO38"/>
      <c r="BW38"/>
      <c r="CD38"/>
      <c r="CG38"/>
      <c r="CH38"/>
    </row>
    <row r="39" spans="2:86" ht="24.75" customHeight="1">
      <c r="B39"/>
      <c r="C39"/>
      <c r="F39" s="10"/>
      <c r="G39" s="10"/>
      <c r="P39"/>
      <c r="Q39" s="10"/>
      <c r="AF39" s="10"/>
      <c r="AL39"/>
      <c r="AM39"/>
      <c r="AN39" s="10"/>
      <c r="AU39" s="10"/>
      <c r="AY39" s="10"/>
      <c r="BE39"/>
      <c r="BO39"/>
      <c r="BW39"/>
      <c r="CD39"/>
      <c r="CG39"/>
      <c r="CH39"/>
    </row>
    <row r="40" spans="2:86" ht="12.75">
      <c r="B40"/>
      <c r="C40"/>
      <c r="F40" s="10"/>
      <c r="G40" s="10"/>
      <c r="P40"/>
      <c r="Q40" s="10"/>
      <c r="AF40" s="10"/>
      <c r="AL40"/>
      <c r="AM40"/>
      <c r="AN40" s="10"/>
      <c r="AU40" s="10"/>
      <c r="AY40" s="10"/>
      <c r="BE40"/>
      <c r="BO40"/>
      <c r="BW40"/>
      <c r="CD40"/>
      <c r="CG40"/>
      <c r="CH40"/>
    </row>
    <row r="41" spans="2:86" ht="12.75">
      <c r="B41"/>
      <c r="C41"/>
      <c r="F41" s="10"/>
      <c r="G41" s="10"/>
      <c r="P41"/>
      <c r="Q41" s="10"/>
      <c r="AF41" s="10"/>
      <c r="AL41"/>
      <c r="AM41"/>
      <c r="AN41" s="10"/>
      <c r="AU41" s="10"/>
      <c r="AY41" s="10"/>
      <c r="BE41"/>
      <c r="BO41"/>
      <c r="BW41"/>
      <c r="CD41"/>
      <c r="CG41"/>
      <c r="CH41"/>
    </row>
    <row r="42" spans="2:86" ht="12.75">
      <c r="B42"/>
      <c r="C42"/>
      <c r="F42" s="10"/>
      <c r="G42" s="10"/>
      <c r="P42"/>
      <c r="Q42" s="10"/>
      <c r="AF42" s="10"/>
      <c r="AL42"/>
      <c r="AM42"/>
      <c r="AN42" s="10"/>
      <c r="AU42" s="10"/>
      <c r="AY42" s="10"/>
      <c r="BE42"/>
      <c r="BO42"/>
      <c r="BW42"/>
      <c r="CD42"/>
      <c r="CG42"/>
      <c r="CH42"/>
    </row>
  </sheetData>
  <mergeCells count="28">
    <mergeCell ref="AB7:AB9"/>
    <mergeCell ref="A1:AF1"/>
    <mergeCell ref="A3:AF3"/>
    <mergeCell ref="A4:AF4"/>
    <mergeCell ref="A5:AF5"/>
    <mergeCell ref="AA7:AA9"/>
    <mergeCell ref="AC7:AC9"/>
    <mergeCell ref="B7:B9"/>
    <mergeCell ref="A7:A9"/>
    <mergeCell ref="C7:C9"/>
    <mergeCell ref="D7:D9"/>
    <mergeCell ref="I8:K8"/>
    <mergeCell ref="E7:E9"/>
    <mergeCell ref="F7:F9"/>
    <mergeCell ref="Z7:Z9"/>
    <mergeCell ref="H7:V7"/>
    <mergeCell ref="Q9:R9"/>
    <mergeCell ref="S9:T9"/>
    <mergeCell ref="U9:V9"/>
    <mergeCell ref="X7:X9"/>
    <mergeCell ref="I9:J9"/>
    <mergeCell ref="L8:N8"/>
    <mergeCell ref="L9:M9"/>
    <mergeCell ref="W7:W9"/>
    <mergeCell ref="Y7:Y9"/>
    <mergeCell ref="Q8:V8"/>
    <mergeCell ref="O8:P8"/>
    <mergeCell ref="O9:P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6"/>
  <sheetViews>
    <sheetView tabSelected="1" zoomScale="90" zoomScaleNormal="90" workbookViewId="0" topLeftCell="A1">
      <selection activeCell="N13" sqref="N13"/>
    </sheetView>
  </sheetViews>
  <sheetFormatPr defaultColWidth="9.00390625" defaultRowHeight="12.75"/>
  <cols>
    <col min="1" max="1" width="3.875" style="0" customWidth="1"/>
    <col min="2" max="2" width="6.75390625" style="4" customWidth="1"/>
    <col min="3" max="3" width="15.125" style="4" customWidth="1"/>
    <col min="4" max="4" width="6.00390625" style="0" bestFit="1" customWidth="1"/>
    <col min="5" max="5" width="6.25390625" style="0" customWidth="1"/>
    <col min="6" max="6" width="7.625" style="0" bestFit="1" customWidth="1"/>
    <col min="7" max="7" width="5.375" style="0" customWidth="1"/>
    <col min="8" max="8" width="7.625" style="0" bestFit="1" customWidth="1"/>
    <col min="9" max="10" width="7.25390625" style="0" bestFit="1" customWidth="1"/>
    <col min="11" max="11" width="7.625" style="0" bestFit="1" customWidth="1"/>
    <col min="12" max="12" width="7.125" style="0" customWidth="1"/>
    <col min="13" max="13" width="7.25390625" style="0" bestFit="1" customWidth="1"/>
    <col min="14" max="14" width="7.625" style="0" bestFit="1" customWidth="1"/>
    <col min="15" max="15" width="7.25390625" style="10" bestFit="1" customWidth="1"/>
    <col min="16" max="16" width="7.625" style="0" bestFit="1" customWidth="1"/>
    <col min="17" max="17" width="7.25390625" style="0" bestFit="1" customWidth="1"/>
    <col min="18" max="18" width="7.625" style="0" bestFit="1" customWidth="1"/>
    <col min="19" max="19" width="6.625" style="0" customWidth="1"/>
    <col min="20" max="20" width="8.125" style="0" customWidth="1"/>
    <col min="21" max="21" width="4.75390625" style="0" customWidth="1"/>
    <col min="22" max="22" width="4.25390625" style="0" customWidth="1"/>
    <col min="23" max="23" width="7.375" style="0" customWidth="1"/>
    <col min="24" max="24" width="4.875" style="0" customWidth="1"/>
    <col min="25" max="25" width="7.75390625" style="0" bestFit="1" customWidth="1"/>
    <col min="26" max="26" width="7.375" style="0" customWidth="1"/>
    <col min="27" max="27" width="4.25390625" style="0" customWidth="1"/>
    <col min="28" max="28" width="4.375" style="0" customWidth="1"/>
    <col min="29" max="29" width="7.625" style="0" customWidth="1"/>
    <col min="30" max="30" width="10.375" style="0" customWidth="1"/>
    <col min="31" max="32" width="4.375" style="0" customWidth="1"/>
    <col min="33" max="33" width="7.125" style="0" bestFit="1" customWidth="1"/>
    <col min="34" max="36" width="4.375" style="0" customWidth="1"/>
    <col min="37" max="38" width="4.375" style="10" customWidth="1"/>
    <col min="39" max="40" width="5.125" style="0" bestFit="1" customWidth="1"/>
    <col min="41" max="48" width="3.75390625" style="0" customWidth="1"/>
    <col min="49" max="49" width="4.875" style="10" customWidth="1"/>
    <col min="50" max="55" width="3.75390625" style="0" customWidth="1"/>
    <col min="56" max="56" width="4.75390625" style="10" customWidth="1"/>
    <col min="57" max="62" width="3.75390625" style="0" customWidth="1"/>
    <col min="63" max="63" width="4.375" style="0" customWidth="1"/>
    <col min="64" max="65" width="3.75390625" style="0" customWidth="1"/>
    <col min="66" max="66" width="5.25390625" style="10" customWidth="1"/>
    <col min="67" max="73" width="3.75390625" style="0" customWidth="1"/>
    <col min="74" max="74" width="6.625" style="10" customWidth="1"/>
    <col min="75" max="80" width="3.75390625" style="0" customWidth="1"/>
    <col min="81" max="81" width="5.00390625" style="10" customWidth="1"/>
    <col min="82" max="83" width="3.75390625" style="0" hidden="1" customWidth="1"/>
    <col min="84" max="84" width="5.00390625" style="10" hidden="1" customWidth="1"/>
    <col min="85" max="85" width="5.00390625" style="10" customWidth="1"/>
    <col min="86" max="106" width="3.75390625" style="0" customWidth="1"/>
  </cols>
  <sheetData>
    <row r="1" spans="1:85" ht="23.25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2"/>
      <c r="CG1"/>
    </row>
    <row r="2" spans="2:85" ht="8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4"/>
      <c r="CE2" s="4"/>
      <c r="CF2" s="4"/>
      <c r="CG2"/>
    </row>
    <row r="3" spans="1:84" s="5" customFormat="1" ht="18.75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7"/>
      <c r="CE3" s="7"/>
      <c r="CF3" s="7"/>
    </row>
    <row r="4" spans="1:84" s="5" customFormat="1" ht="18.75">
      <c r="A4" s="49">
        <v>39918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7"/>
      <c r="CE4" s="7"/>
      <c r="CF4" s="7"/>
    </row>
    <row r="5" spans="1:84" s="5" customFormat="1" ht="18.7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7"/>
      <c r="CE5" s="7"/>
      <c r="CF5" s="7"/>
    </row>
    <row r="6" spans="1:84" s="5" customFormat="1" ht="19.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6"/>
      <c r="AG6" s="32">
        <v>0.00034722222222222224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7"/>
      <c r="CE6" s="7"/>
      <c r="CF6" s="7"/>
    </row>
    <row r="7" spans="1:84" s="5" customFormat="1" ht="18.75" customHeight="1">
      <c r="A7" s="53" t="s">
        <v>18</v>
      </c>
      <c r="B7" s="53" t="s">
        <v>19</v>
      </c>
      <c r="C7" s="53" t="s">
        <v>21</v>
      </c>
      <c r="D7" s="34" t="s">
        <v>1</v>
      </c>
      <c r="E7" s="34" t="s">
        <v>20</v>
      </c>
      <c r="F7" s="34" t="s">
        <v>38</v>
      </c>
      <c r="G7" s="42" t="s">
        <v>15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4" t="s">
        <v>57</v>
      </c>
      <c r="W7" s="34" t="s">
        <v>29</v>
      </c>
      <c r="X7" s="34" t="s">
        <v>58</v>
      </c>
      <c r="Y7" s="34" t="s">
        <v>30</v>
      </c>
      <c r="Z7" s="34" t="s">
        <v>7</v>
      </c>
      <c r="AA7" s="44" t="s">
        <v>39</v>
      </c>
      <c r="AB7" s="51" t="s">
        <v>3</v>
      </c>
      <c r="AC7" s="12"/>
      <c r="AD7" s="12"/>
      <c r="AE7" s="12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7"/>
      <c r="CE7" s="7"/>
      <c r="CF7" s="7"/>
    </row>
    <row r="8" spans="1:28" ht="12.75" customHeight="1">
      <c r="A8" s="33"/>
      <c r="B8" s="33"/>
      <c r="C8" s="33"/>
      <c r="D8" s="35"/>
      <c r="E8" s="35"/>
      <c r="F8" s="35"/>
      <c r="G8" s="28"/>
      <c r="H8" s="43" t="s">
        <v>22</v>
      </c>
      <c r="I8" s="43"/>
      <c r="J8" s="43"/>
      <c r="K8" s="43" t="s">
        <v>25</v>
      </c>
      <c r="L8" s="43"/>
      <c r="M8" s="43"/>
      <c r="N8" s="38" t="s">
        <v>26</v>
      </c>
      <c r="O8" s="39"/>
      <c r="P8" s="36" t="s">
        <v>31</v>
      </c>
      <c r="Q8" s="36"/>
      <c r="R8" s="36"/>
      <c r="S8" s="36"/>
      <c r="T8" s="36"/>
      <c r="U8" s="37"/>
      <c r="V8" s="35"/>
      <c r="W8" s="35"/>
      <c r="X8" s="35"/>
      <c r="Y8" s="35"/>
      <c r="Z8" s="35"/>
      <c r="AA8" s="45"/>
      <c r="AB8" s="52"/>
    </row>
    <row r="9" spans="1:28" s="8" customFormat="1" ht="123" customHeight="1">
      <c r="A9" s="33"/>
      <c r="B9" s="33"/>
      <c r="C9" s="33"/>
      <c r="D9" s="35"/>
      <c r="E9" s="35"/>
      <c r="F9" s="35"/>
      <c r="G9" s="13" t="s">
        <v>6</v>
      </c>
      <c r="H9" s="40" t="s">
        <v>4</v>
      </c>
      <c r="I9" s="41"/>
      <c r="J9" s="25" t="s">
        <v>17</v>
      </c>
      <c r="K9" s="40" t="s">
        <v>23</v>
      </c>
      <c r="L9" s="41"/>
      <c r="M9" s="25" t="s">
        <v>13</v>
      </c>
      <c r="N9" s="40" t="s">
        <v>14</v>
      </c>
      <c r="O9" s="41"/>
      <c r="P9" s="40" t="s">
        <v>2</v>
      </c>
      <c r="Q9" s="41"/>
      <c r="R9" s="40" t="s">
        <v>27</v>
      </c>
      <c r="S9" s="41"/>
      <c r="T9" s="40" t="s">
        <v>28</v>
      </c>
      <c r="U9" s="41"/>
      <c r="V9" s="35"/>
      <c r="W9" s="35"/>
      <c r="X9" s="35"/>
      <c r="Y9" s="35"/>
      <c r="Z9" s="35"/>
      <c r="AA9" s="46"/>
      <c r="AB9" s="52"/>
    </row>
    <row r="10" spans="1:28" s="19" customFormat="1" ht="24.75" customHeight="1">
      <c r="A10" s="14">
        <v>1</v>
      </c>
      <c r="B10" s="15">
        <v>1522</v>
      </c>
      <c r="C10" s="15" t="s">
        <v>35</v>
      </c>
      <c r="D10" s="16">
        <v>0.4166666666666667</v>
      </c>
      <c r="E10" s="16">
        <v>0.5</v>
      </c>
      <c r="F10" s="26">
        <f aca="true" t="shared" si="0" ref="F10:F19">H10+K10+N10+P10+R10+T10</f>
        <v>0.02939814814814815</v>
      </c>
      <c r="G10" s="54">
        <v>0</v>
      </c>
      <c r="H10" s="26">
        <v>0.006944444444444444</v>
      </c>
      <c r="I10" s="30">
        <v>2</v>
      </c>
      <c r="J10" s="30">
        <v>15</v>
      </c>
      <c r="K10" s="32">
        <v>0.0035416666666666665</v>
      </c>
      <c r="L10" s="30">
        <v>5</v>
      </c>
      <c r="M10" s="55">
        <v>0</v>
      </c>
      <c r="N10" s="32">
        <v>0.006944444444444444</v>
      </c>
      <c r="O10" s="30">
        <v>3</v>
      </c>
      <c r="P10" s="32">
        <v>0.0026041666666666665</v>
      </c>
      <c r="Q10" s="30">
        <v>3</v>
      </c>
      <c r="R10" s="32">
        <v>0.001736111111111111</v>
      </c>
      <c r="S10" s="30">
        <v>30</v>
      </c>
      <c r="T10" s="26">
        <v>0.007627314814814815</v>
      </c>
      <c r="U10" s="30">
        <v>2</v>
      </c>
      <c r="V10" s="30">
        <f>G10+I10+L10+M10+O10+Q10</f>
        <v>13</v>
      </c>
      <c r="W10" s="22">
        <f aca="true" t="shared" si="1" ref="W10:W19">V10*$AG$6</f>
        <v>0.004513888888888889</v>
      </c>
      <c r="X10" s="30">
        <f>J10+S10+U10</f>
        <v>47</v>
      </c>
      <c r="Y10" s="22">
        <f aca="true" t="shared" si="2" ref="Y10:Y19">X10*$AG$6</f>
        <v>0.016319444444444445</v>
      </c>
      <c r="Z10" s="17">
        <f aca="true" t="shared" si="3" ref="Z10:Z19">F10+W10-Y10</f>
        <v>0.017592592592592594</v>
      </c>
      <c r="AA10" s="23">
        <v>0</v>
      </c>
      <c r="AB10" s="18">
        <v>1</v>
      </c>
    </row>
    <row r="11" spans="1:28" s="19" customFormat="1" ht="24.75" customHeight="1">
      <c r="A11" s="14">
        <v>2</v>
      </c>
      <c r="B11" s="15">
        <v>1943</v>
      </c>
      <c r="C11" s="15" t="s">
        <v>48</v>
      </c>
      <c r="D11" s="16">
        <v>0.4166666666666667</v>
      </c>
      <c r="E11" s="16">
        <v>0.5048611111111111</v>
      </c>
      <c r="F11" s="26">
        <f t="shared" si="0"/>
        <v>0.043229166666666666</v>
      </c>
      <c r="G11" s="54">
        <v>0</v>
      </c>
      <c r="H11" s="26">
        <v>0.006944444444444444</v>
      </c>
      <c r="I11" s="30">
        <v>9</v>
      </c>
      <c r="J11" s="30">
        <v>9</v>
      </c>
      <c r="K11" s="32">
        <v>0.007638888888888889</v>
      </c>
      <c r="L11" s="30">
        <v>12</v>
      </c>
      <c r="M11" s="55">
        <v>0</v>
      </c>
      <c r="N11" s="32">
        <v>0.013888888888888888</v>
      </c>
      <c r="O11" s="30" t="s">
        <v>11</v>
      </c>
      <c r="P11" s="32">
        <v>0.002546296296296296</v>
      </c>
      <c r="Q11" s="30">
        <v>0</v>
      </c>
      <c r="R11" s="32">
        <v>0.0017939814814814815</v>
      </c>
      <c r="S11" s="30">
        <v>25</v>
      </c>
      <c r="T11" s="26">
        <v>0.010416666666666666</v>
      </c>
      <c r="U11" s="30">
        <v>0</v>
      </c>
      <c r="V11" s="30">
        <f>G11+I11+L11+Q11+M11</f>
        <v>21</v>
      </c>
      <c r="W11" s="22">
        <f t="shared" si="1"/>
        <v>0.007291666666666667</v>
      </c>
      <c r="X11" s="30">
        <f>J11+S11+U11</f>
        <v>34</v>
      </c>
      <c r="Y11" s="22">
        <f t="shared" si="2"/>
        <v>0.011805555555555555</v>
      </c>
      <c r="Z11" s="17">
        <f t="shared" si="3"/>
        <v>0.03871527777777778</v>
      </c>
      <c r="AA11" s="23">
        <v>1</v>
      </c>
      <c r="AB11" s="18">
        <v>2</v>
      </c>
    </row>
    <row r="12" spans="1:30" s="19" customFormat="1" ht="24.75" customHeight="1">
      <c r="A12" s="14">
        <v>3</v>
      </c>
      <c r="B12" s="15">
        <v>1920</v>
      </c>
      <c r="C12" s="15" t="s">
        <v>41</v>
      </c>
      <c r="D12" s="16">
        <v>0.4166666666666667</v>
      </c>
      <c r="E12" s="16">
        <v>0.5034722222222222</v>
      </c>
      <c r="F12" s="26">
        <f t="shared" si="0"/>
        <v>0.04306712962962962</v>
      </c>
      <c r="G12" s="54">
        <v>18</v>
      </c>
      <c r="H12" s="26">
        <v>0.00625</v>
      </c>
      <c r="I12" s="30">
        <v>6</v>
      </c>
      <c r="J12" s="30" t="s">
        <v>11</v>
      </c>
      <c r="K12" s="32">
        <v>0.009722222222222222</v>
      </c>
      <c r="L12" s="30">
        <v>30</v>
      </c>
      <c r="M12" s="55">
        <v>0</v>
      </c>
      <c r="N12" s="32">
        <v>0.013888888888888888</v>
      </c>
      <c r="O12" s="30" t="s">
        <v>11</v>
      </c>
      <c r="P12" s="32">
        <v>0.002777777777777778</v>
      </c>
      <c r="Q12" s="30">
        <v>3</v>
      </c>
      <c r="R12" s="32">
        <v>0.0011689814814814816</v>
      </c>
      <c r="S12" s="30">
        <v>30</v>
      </c>
      <c r="T12" s="26">
        <v>0.00925925925925926</v>
      </c>
      <c r="U12" s="30">
        <v>1</v>
      </c>
      <c r="V12" s="30">
        <f>G12+I12+L12+M12+Q12</f>
        <v>57</v>
      </c>
      <c r="W12" s="22">
        <f t="shared" si="1"/>
        <v>0.019791666666666666</v>
      </c>
      <c r="X12" s="30">
        <f>S12+U12</f>
        <v>31</v>
      </c>
      <c r="Y12" s="22">
        <f t="shared" si="2"/>
        <v>0.010763888888888889</v>
      </c>
      <c r="Z12" s="17">
        <f t="shared" si="3"/>
        <v>0.052094907407407395</v>
      </c>
      <c r="AA12" s="23">
        <v>2</v>
      </c>
      <c r="AB12" s="18">
        <v>3</v>
      </c>
      <c r="AD12" s="20"/>
    </row>
    <row r="13" spans="1:28" s="19" customFormat="1" ht="24.75" customHeight="1">
      <c r="A13" s="14">
        <v>4</v>
      </c>
      <c r="B13" s="15">
        <v>1874</v>
      </c>
      <c r="C13" s="15" t="s">
        <v>56</v>
      </c>
      <c r="D13" s="16">
        <v>0.4166666666666667</v>
      </c>
      <c r="E13" s="16">
        <v>0.5083333333333333</v>
      </c>
      <c r="F13" s="26">
        <f t="shared" si="0"/>
        <v>0.044050925925925924</v>
      </c>
      <c r="G13" s="54">
        <v>48</v>
      </c>
      <c r="H13" s="26">
        <v>0.00625</v>
      </c>
      <c r="I13" s="30">
        <v>1</v>
      </c>
      <c r="J13" s="30">
        <v>9</v>
      </c>
      <c r="K13" s="32">
        <v>0.009722222222222222</v>
      </c>
      <c r="L13" s="30">
        <v>32</v>
      </c>
      <c r="M13" s="55">
        <v>0</v>
      </c>
      <c r="N13" s="32">
        <v>0.013888888888888888</v>
      </c>
      <c r="O13" s="30" t="s">
        <v>11</v>
      </c>
      <c r="P13" s="32">
        <v>0.002777777777777778</v>
      </c>
      <c r="Q13" s="30" t="s">
        <v>11</v>
      </c>
      <c r="R13" s="32">
        <v>0.0012384259259259258</v>
      </c>
      <c r="S13" s="30">
        <v>30</v>
      </c>
      <c r="T13" s="26">
        <v>0.01017361111111111</v>
      </c>
      <c r="U13" s="30">
        <v>9</v>
      </c>
      <c r="V13" s="30">
        <f>G13+I13+L13+M13</f>
        <v>81</v>
      </c>
      <c r="W13" s="22">
        <f t="shared" si="1"/>
        <v>0.028125</v>
      </c>
      <c r="X13" s="30">
        <f>J13+S13+U13</f>
        <v>48</v>
      </c>
      <c r="Y13" s="22">
        <f t="shared" si="2"/>
        <v>0.016666666666666666</v>
      </c>
      <c r="Z13" s="17">
        <f t="shared" si="3"/>
        <v>0.05550925925925926</v>
      </c>
      <c r="AA13" s="23">
        <v>2</v>
      </c>
      <c r="AB13" s="18">
        <v>4</v>
      </c>
    </row>
    <row r="14" spans="1:28" s="19" customFormat="1" ht="24.75" customHeight="1">
      <c r="A14" s="14">
        <v>5</v>
      </c>
      <c r="B14" s="15">
        <v>115</v>
      </c>
      <c r="C14" s="15" t="s">
        <v>47</v>
      </c>
      <c r="D14" s="16">
        <v>0.4166666666666667</v>
      </c>
      <c r="E14" s="16">
        <v>0.5034722222222222</v>
      </c>
      <c r="F14" s="26">
        <f t="shared" si="0"/>
        <v>0.04475694444444444</v>
      </c>
      <c r="G14" s="54">
        <v>2</v>
      </c>
      <c r="H14" s="26">
        <v>0.006944444444444444</v>
      </c>
      <c r="I14" s="30" t="s">
        <v>11</v>
      </c>
      <c r="J14" s="30" t="s">
        <v>11</v>
      </c>
      <c r="K14" s="32">
        <v>0.010416666666666666</v>
      </c>
      <c r="L14" s="30" t="s">
        <v>11</v>
      </c>
      <c r="M14" s="55">
        <v>0</v>
      </c>
      <c r="N14" s="32">
        <v>0.013888888888888888</v>
      </c>
      <c r="O14" s="30">
        <v>5</v>
      </c>
      <c r="P14" s="32">
        <v>0.0022569444444444447</v>
      </c>
      <c r="Q14" s="30">
        <v>3</v>
      </c>
      <c r="R14" s="32">
        <v>0.0008449074074074075</v>
      </c>
      <c r="S14" s="30">
        <v>30</v>
      </c>
      <c r="T14" s="26">
        <v>0.010405092592592593</v>
      </c>
      <c r="U14" s="30">
        <v>0</v>
      </c>
      <c r="V14" s="30">
        <f>G14+M14+O14+Q14</f>
        <v>10</v>
      </c>
      <c r="W14" s="22">
        <f t="shared" si="1"/>
        <v>0.0034722222222222225</v>
      </c>
      <c r="X14" s="30">
        <f>S14+U14</f>
        <v>30</v>
      </c>
      <c r="Y14" s="22">
        <f t="shared" si="2"/>
        <v>0.010416666666666668</v>
      </c>
      <c r="Z14" s="17">
        <f t="shared" si="3"/>
        <v>0.0378125</v>
      </c>
      <c r="AA14" s="23">
        <v>3</v>
      </c>
      <c r="AB14" s="18">
        <v>5</v>
      </c>
    </row>
    <row r="15" spans="1:28" s="19" customFormat="1" ht="24.75" customHeight="1">
      <c r="A15" s="14">
        <v>6</v>
      </c>
      <c r="B15" s="15">
        <v>138</v>
      </c>
      <c r="C15" s="15" t="s">
        <v>50</v>
      </c>
      <c r="D15" s="16">
        <v>0.4166666666666667</v>
      </c>
      <c r="E15" s="16">
        <v>0.5111111111111112</v>
      </c>
      <c r="F15" s="26">
        <f t="shared" si="0"/>
        <v>0.04652777777777777</v>
      </c>
      <c r="G15" s="54">
        <v>0</v>
      </c>
      <c r="H15" s="26">
        <v>0.00625</v>
      </c>
      <c r="I15" s="30">
        <v>0</v>
      </c>
      <c r="J15" s="30">
        <v>18</v>
      </c>
      <c r="K15" s="32">
        <v>0.010416666666666666</v>
      </c>
      <c r="L15" s="30" t="s">
        <v>11</v>
      </c>
      <c r="M15" s="55">
        <v>2</v>
      </c>
      <c r="N15" s="32">
        <v>0.013888888888888888</v>
      </c>
      <c r="O15" s="30" t="s">
        <v>11</v>
      </c>
      <c r="P15" s="32">
        <v>0.002777777777777778</v>
      </c>
      <c r="Q15" s="30" t="s">
        <v>11</v>
      </c>
      <c r="R15" s="32">
        <v>0.002777777777777778</v>
      </c>
      <c r="S15" s="30" t="s">
        <v>11</v>
      </c>
      <c r="T15" s="26">
        <v>0.010416666666666666</v>
      </c>
      <c r="U15" s="30">
        <v>0</v>
      </c>
      <c r="V15" s="30">
        <f>G15+I15+M15</f>
        <v>2</v>
      </c>
      <c r="W15" s="22">
        <f t="shared" si="1"/>
        <v>0.0006944444444444445</v>
      </c>
      <c r="X15" s="30">
        <f>J15+U15</f>
        <v>18</v>
      </c>
      <c r="Y15" s="22">
        <f t="shared" si="2"/>
        <v>0.00625</v>
      </c>
      <c r="Z15" s="17">
        <f t="shared" si="3"/>
        <v>0.040972222222222215</v>
      </c>
      <c r="AA15" s="23">
        <v>4</v>
      </c>
      <c r="AB15" s="18">
        <v>6</v>
      </c>
    </row>
    <row r="16" spans="1:28" s="19" customFormat="1" ht="24.75" customHeight="1">
      <c r="A16" s="14">
        <v>7</v>
      </c>
      <c r="B16" s="15">
        <v>92</v>
      </c>
      <c r="C16" s="15" t="s">
        <v>51</v>
      </c>
      <c r="D16" s="16">
        <v>0.4166666666666667</v>
      </c>
      <c r="E16" s="16">
        <v>0.5097222222222222</v>
      </c>
      <c r="F16" s="26">
        <f t="shared" si="0"/>
        <v>0.045428240740740734</v>
      </c>
      <c r="G16" s="54">
        <v>30</v>
      </c>
      <c r="H16" s="26">
        <v>0.006944444444444444</v>
      </c>
      <c r="I16" s="30" t="s">
        <v>11</v>
      </c>
      <c r="J16" s="30" t="s">
        <v>11</v>
      </c>
      <c r="K16" s="32">
        <v>0.010416666666666666</v>
      </c>
      <c r="L16" s="30" t="s">
        <v>11</v>
      </c>
      <c r="M16" s="55">
        <v>0</v>
      </c>
      <c r="N16" s="32">
        <v>0.013888888888888888</v>
      </c>
      <c r="O16" s="30" t="s">
        <v>11</v>
      </c>
      <c r="P16" s="32">
        <v>0.002777777777777778</v>
      </c>
      <c r="Q16" s="30" t="s">
        <v>11</v>
      </c>
      <c r="R16" s="32">
        <v>0.0009837962962962964</v>
      </c>
      <c r="S16" s="30">
        <v>30</v>
      </c>
      <c r="T16" s="26">
        <v>0.010416666666666666</v>
      </c>
      <c r="U16" s="30">
        <v>0</v>
      </c>
      <c r="V16" s="30">
        <f>G16+M16</f>
        <v>30</v>
      </c>
      <c r="W16" s="22">
        <f t="shared" si="1"/>
        <v>0.010416666666666668</v>
      </c>
      <c r="X16" s="30">
        <f>S16+U16</f>
        <v>30</v>
      </c>
      <c r="Y16" s="22">
        <f t="shared" si="2"/>
        <v>0.010416666666666668</v>
      </c>
      <c r="Z16" s="17">
        <f t="shared" si="3"/>
        <v>0.04542824074074073</v>
      </c>
      <c r="AA16" s="23">
        <v>5</v>
      </c>
      <c r="AB16" s="18">
        <v>7</v>
      </c>
    </row>
    <row r="17" spans="1:28" s="19" customFormat="1" ht="24.75" customHeight="1">
      <c r="A17" s="14">
        <v>8</v>
      </c>
      <c r="B17" s="15">
        <v>1431</v>
      </c>
      <c r="C17" s="15" t="s">
        <v>49</v>
      </c>
      <c r="D17" s="16">
        <v>0.4166666666666667</v>
      </c>
      <c r="E17" s="16">
        <v>0.5027777777777778</v>
      </c>
      <c r="F17" s="26">
        <f t="shared" si="0"/>
        <v>0.047222222222222214</v>
      </c>
      <c r="G17" s="54">
        <v>0</v>
      </c>
      <c r="H17" s="26">
        <v>0.006944444444444444</v>
      </c>
      <c r="I17" s="30">
        <v>8</v>
      </c>
      <c r="J17" s="30" t="s">
        <v>11</v>
      </c>
      <c r="K17" s="32">
        <v>0.010416666666666666</v>
      </c>
      <c r="L17" s="30" t="s">
        <v>11</v>
      </c>
      <c r="M17" s="55">
        <v>0</v>
      </c>
      <c r="N17" s="32">
        <v>0.013888888888888888</v>
      </c>
      <c r="O17" s="30" t="s">
        <v>11</v>
      </c>
      <c r="P17" s="32">
        <v>0.002777777777777778</v>
      </c>
      <c r="Q17" s="30" t="s">
        <v>11</v>
      </c>
      <c r="R17" s="32">
        <v>0.002777777777777778</v>
      </c>
      <c r="S17" s="30" t="s">
        <v>11</v>
      </c>
      <c r="T17" s="26">
        <v>0.010416666666666666</v>
      </c>
      <c r="U17" s="30">
        <v>0</v>
      </c>
      <c r="V17" s="30">
        <f>G17+I17+M17</f>
        <v>8</v>
      </c>
      <c r="W17" s="22">
        <f t="shared" si="1"/>
        <v>0.002777777777777778</v>
      </c>
      <c r="X17" s="30">
        <f>U17</f>
        <v>0</v>
      </c>
      <c r="Y17" s="22">
        <f t="shared" si="2"/>
        <v>0</v>
      </c>
      <c r="Z17" s="17">
        <f t="shared" si="3"/>
        <v>0.04999999999999999</v>
      </c>
      <c r="AA17" s="23">
        <v>5</v>
      </c>
      <c r="AB17" s="18">
        <v>8</v>
      </c>
    </row>
    <row r="18" spans="1:28" s="19" customFormat="1" ht="24.75" customHeight="1">
      <c r="A18" s="14">
        <v>9</v>
      </c>
      <c r="B18" s="15">
        <v>1057</v>
      </c>
      <c r="C18" s="15" t="s">
        <v>34</v>
      </c>
      <c r="D18" s="16">
        <v>0.4166666666666667</v>
      </c>
      <c r="E18" s="16">
        <v>0.5</v>
      </c>
      <c r="F18" s="26">
        <f t="shared" si="0"/>
        <v>0.045335648148148146</v>
      </c>
      <c r="G18" s="54">
        <v>48</v>
      </c>
      <c r="H18" s="26">
        <v>0.006944444444444444</v>
      </c>
      <c r="I18" s="30" t="s">
        <v>11</v>
      </c>
      <c r="J18" s="30" t="s">
        <v>11</v>
      </c>
      <c r="K18" s="32">
        <v>0.010416666666666666</v>
      </c>
      <c r="L18" s="30" t="s">
        <v>11</v>
      </c>
      <c r="M18" s="55">
        <v>0</v>
      </c>
      <c r="N18" s="32">
        <v>0.013888888888888888</v>
      </c>
      <c r="O18" s="30" t="s">
        <v>11</v>
      </c>
      <c r="P18" s="32">
        <v>0.002777777777777778</v>
      </c>
      <c r="Q18" s="30" t="s">
        <v>11</v>
      </c>
      <c r="R18" s="32">
        <v>0.0008912037037037036</v>
      </c>
      <c r="S18" s="30">
        <v>30</v>
      </c>
      <c r="T18" s="26">
        <v>0.010416666666666666</v>
      </c>
      <c r="U18" s="30">
        <v>0</v>
      </c>
      <c r="V18" s="30">
        <f>G18+M18</f>
        <v>48</v>
      </c>
      <c r="W18" s="22">
        <f t="shared" si="1"/>
        <v>0.016666666666666666</v>
      </c>
      <c r="X18" s="30">
        <f>S18+U18</f>
        <v>30</v>
      </c>
      <c r="Y18" s="22">
        <f t="shared" si="2"/>
        <v>0.010416666666666668</v>
      </c>
      <c r="Z18" s="17">
        <f t="shared" si="3"/>
        <v>0.051585648148148144</v>
      </c>
      <c r="AA18" s="23">
        <v>5</v>
      </c>
      <c r="AB18" s="18">
        <v>9</v>
      </c>
    </row>
    <row r="19" spans="1:28" s="19" customFormat="1" ht="24.75" customHeight="1">
      <c r="A19" s="14">
        <v>10</v>
      </c>
      <c r="B19" s="15">
        <v>769</v>
      </c>
      <c r="C19" s="15" t="s">
        <v>55</v>
      </c>
      <c r="D19" s="16">
        <v>0.4166666666666667</v>
      </c>
      <c r="E19" s="16">
        <v>0.5083333333333333</v>
      </c>
      <c r="F19" s="26">
        <f t="shared" si="0"/>
        <v>0.046469907407407404</v>
      </c>
      <c r="G19" s="54">
        <v>48</v>
      </c>
      <c r="H19" s="26">
        <v>0.00625</v>
      </c>
      <c r="I19" s="30">
        <v>7</v>
      </c>
      <c r="J19" s="30" t="s">
        <v>11</v>
      </c>
      <c r="K19" s="32">
        <v>0.010416666666666666</v>
      </c>
      <c r="L19" s="30" t="s">
        <v>11</v>
      </c>
      <c r="M19" s="55" t="s">
        <v>11</v>
      </c>
      <c r="N19" s="32">
        <v>0.013888888888888888</v>
      </c>
      <c r="O19" s="30" t="s">
        <v>11</v>
      </c>
      <c r="P19" s="32">
        <v>0.0027199074074074074</v>
      </c>
      <c r="Q19" s="30">
        <v>5</v>
      </c>
      <c r="R19" s="32">
        <v>0.002777777777777778</v>
      </c>
      <c r="S19" s="30" t="s">
        <v>11</v>
      </c>
      <c r="T19" s="26">
        <v>0.010416666666666666</v>
      </c>
      <c r="U19" s="30">
        <v>0</v>
      </c>
      <c r="V19" s="30">
        <f>G19+I19+Q19</f>
        <v>60</v>
      </c>
      <c r="W19" s="22">
        <f t="shared" si="1"/>
        <v>0.020833333333333336</v>
      </c>
      <c r="X19" s="30">
        <f>U19</f>
        <v>0</v>
      </c>
      <c r="Y19" s="22">
        <f t="shared" si="2"/>
        <v>0</v>
      </c>
      <c r="Z19" s="17">
        <f t="shared" si="3"/>
        <v>0.06730324074074073</v>
      </c>
      <c r="AA19" s="23">
        <v>5</v>
      </c>
      <c r="AB19" s="18">
        <v>10</v>
      </c>
    </row>
    <row r="20" spans="1:28" s="19" customFormat="1" ht="24.75" customHeight="1">
      <c r="A20" s="14">
        <v>11</v>
      </c>
      <c r="B20" s="15">
        <v>1944</v>
      </c>
      <c r="C20" s="15" t="s">
        <v>37</v>
      </c>
      <c r="D20" s="16">
        <v>0.4166666666666667</v>
      </c>
      <c r="E20" s="16" t="s">
        <v>33</v>
      </c>
      <c r="F20" s="29" t="s">
        <v>52</v>
      </c>
      <c r="G20" s="54"/>
      <c r="H20" s="26"/>
      <c r="I20" s="30"/>
      <c r="J20" s="30"/>
      <c r="K20" s="32"/>
      <c r="L20" s="30"/>
      <c r="M20" s="55"/>
      <c r="N20" s="32"/>
      <c r="O20" s="30"/>
      <c r="P20" s="32"/>
      <c r="Q20" s="30"/>
      <c r="R20" s="32"/>
      <c r="S20" s="30"/>
      <c r="T20" s="26"/>
      <c r="U20" s="30"/>
      <c r="V20" s="56"/>
      <c r="W20" s="22"/>
      <c r="X20" s="22"/>
      <c r="Y20" s="17"/>
      <c r="Z20" s="17" t="s">
        <v>52</v>
      </c>
      <c r="AA20" s="23"/>
      <c r="AB20" s="18">
        <v>11</v>
      </c>
    </row>
    <row r="21" s="9" customFormat="1" ht="24.75" customHeight="1"/>
    <row r="22" spans="2:85" ht="24.75" customHeight="1">
      <c r="B22" s="21" t="s">
        <v>10</v>
      </c>
      <c r="C22" s="10"/>
      <c r="O22"/>
      <c r="P22" s="10"/>
      <c r="S22" s="21" t="s">
        <v>16</v>
      </c>
      <c r="T22" s="21"/>
      <c r="AC22" s="10"/>
      <c r="AJ22" s="10"/>
      <c r="AK22"/>
      <c r="AL22"/>
      <c r="AM22" s="10"/>
      <c r="AN22" s="10"/>
      <c r="AW22"/>
      <c r="BD22"/>
      <c r="BN22"/>
      <c r="BV22"/>
      <c r="CC22"/>
      <c r="CF22"/>
      <c r="CG22"/>
    </row>
    <row r="23" spans="2:85" ht="24.75" customHeight="1">
      <c r="B23" s="21" t="s">
        <v>8</v>
      </c>
      <c r="C23" s="10"/>
      <c r="O23"/>
      <c r="P23" s="10"/>
      <c r="S23" s="21" t="s">
        <v>32</v>
      </c>
      <c r="T23" s="21"/>
      <c r="AC23" s="10"/>
      <c r="AJ23" s="10"/>
      <c r="AK23"/>
      <c r="AL23"/>
      <c r="AM23" s="10"/>
      <c r="AN23" s="10"/>
      <c r="AW23"/>
      <c r="BD23"/>
      <c r="BN23"/>
      <c r="BV23"/>
      <c r="CC23"/>
      <c r="CF23"/>
      <c r="CG23"/>
    </row>
    <row r="24" spans="2:85" ht="24.75" customHeight="1">
      <c r="B24" s="21" t="s">
        <v>9</v>
      </c>
      <c r="C24" s="10"/>
      <c r="O24"/>
      <c r="P24" s="10"/>
      <c r="S24" s="21" t="s">
        <v>53</v>
      </c>
      <c r="T24" s="21"/>
      <c r="AC24" s="10"/>
      <c r="AJ24" s="10"/>
      <c r="AK24"/>
      <c r="AL24"/>
      <c r="AM24" s="10"/>
      <c r="AN24" s="10"/>
      <c r="AW24"/>
      <c r="BD24"/>
      <c r="BN24"/>
      <c r="BV24"/>
      <c r="CC24"/>
      <c r="CF24"/>
      <c r="CG24"/>
    </row>
    <row r="25" spans="2:85" ht="24.75" customHeight="1">
      <c r="B25" s="10"/>
      <c r="C25" s="10"/>
      <c r="O25"/>
      <c r="P25" s="10"/>
      <c r="AC25" s="10"/>
      <c r="AJ25" s="10"/>
      <c r="AK25"/>
      <c r="AL25"/>
      <c r="AM25" s="10"/>
      <c r="AN25" s="10"/>
      <c r="AW25"/>
      <c r="BD25"/>
      <c r="BN25"/>
      <c r="BV25"/>
      <c r="CC25"/>
      <c r="CF25"/>
      <c r="CG25"/>
    </row>
    <row r="26" spans="2:85" ht="24.75" customHeight="1">
      <c r="B26" s="10"/>
      <c r="C26" s="10"/>
      <c r="O26"/>
      <c r="P26" s="10"/>
      <c r="AC26" s="10"/>
      <c r="AJ26" s="10"/>
      <c r="AK26"/>
      <c r="AL26"/>
      <c r="AM26" s="10"/>
      <c r="AN26" s="10"/>
      <c r="AW26"/>
      <c r="BD26"/>
      <c r="BN26"/>
      <c r="BV26"/>
      <c r="CC26"/>
      <c r="CF26"/>
      <c r="CG26"/>
    </row>
    <row r="27" spans="2:85" ht="24.75" customHeight="1">
      <c r="B27" s="10"/>
      <c r="C27" s="10"/>
      <c r="O27"/>
      <c r="P27" s="10"/>
      <c r="AC27" s="10"/>
      <c r="AJ27" s="10"/>
      <c r="AK27"/>
      <c r="AL27"/>
      <c r="AM27" s="10"/>
      <c r="AN27" s="10"/>
      <c r="AW27"/>
      <c r="BD27"/>
      <c r="BN27"/>
      <c r="BV27"/>
      <c r="CC27"/>
      <c r="CF27"/>
      <c r="CG27"/>
    </row>
    <row r="28" spans="2:85" ht="24.75" customHeight="1">
      <c r="B28" s="10"/>
      <c r="C28" s="10"/>
      <c r="O28"/>
      <c r="P28" s="10"/>
      <c r="AC28" s="10"/>
      <c r="AJ28" s="10"/>
      <c r="AK28"/>
      <c r="AL28"/>
      <c r="AM28" s="10"/>
      <c r="AN28" s="10"/>
      <c r="AW28"/>
      <c r="BD28"/>
      <c r="BN28"/>
      <c r="BV28"/>
      <c r="CC28"/>
      <c r="CF28"/>
      <c r="CG28"/>
    </row>
    <row r="29" spans="2:85" ht="24.75" customHeight="1">
      <c r="B29" s="10"/>
      <c r="C29" s="10"/>
      <c r="O29"/>
      <c r="P29" s="10"/>
      <c r="AC29" s="10"/>
      <c r="AJ29" s="10"/>
      <c r="AK29"/>
      <c r="AL29"/>
      <c r="AM29" s="10"/>
      <c r="AN29" s="10"/>
      <c r="AW29"/>
      <c r="BD29"/>
      <c r="BN29"/>
      <c r="BV29"/>
      <c r="CC29"/>
      <c r="CF29"/>
      <c r="CG29"/>
    </row>
    <row r="30" spans="2:85" ht="24.75" customHeight="1">
      <c r="B30" s="10"/>
      <c r="C30" s="10"/>
      <c r="O30"/>
      <c r="P30" s="10"/>
      <c r="AC30" s="10"/>
      <c r="AJ30" s="10"/>
      <c r="AK30"/>
      <c r="AL30"/>
      <c r="AM30" s="10"/>
      <c r="AN30" s="10"/>
      <c r="AW30"/>
      <c r="BD30"/>
      <c r="BN30"/>
      <c r="BV30"/>
      <c r="CC30"/>
      <c r="CF30"/>
      <c r="CG30"/>
    </row>
    <row r="31" spans="2:85" ht="24.75" customHeight="1">
      <c r="B31" s="10"/>
      <c r="C31" s="10"/>
      <c r="O31"/>
      <c r="P31" s="10"/>
      <c r="AC31" s="10"/>
      <c r="AJ31" s="10"/>
      <c r="AK31"/>
      <c r="AL31"/>
      <c r="AM31" s="10"/>
      <c r="AN31" s="10"/>
      <c r="AW31"/>
      <c r="BD31"/>
      <c r="BN31"/>
      <c r="BV31"/>
      <c r="CC31"/>
      <c r="CF31"/>
      <c r="CG31"/>
    </row>
    <row r="32" spans="2:85" ht="24.75" customHeight="1">
      <c r="B32"/>
      <c r="C32"/>
      <c r="F32" s="10"/>
      <c r="O32"/>
      <c r="P32" s="10"/>
      <c r="AE32" s="10"/>
      <c r="AK32"/>
      <c r="AL32"/>
      <c r="AM32" s="10"/>
      <c r="AT32" s="10"/>
      <c r="AX32" s="10"/>
      <c r="BD32"/>
      <c r="BN32"/>
      <c r="BV32"/>
      <c r="CC32"/>
      <c r="CF32"/>
      <c r="CG32"/>
    </row>
    <row r="33" spans="2:85" ht="24.75" customHeight="1">
      <c r="B33"/>
      <c r="C33"/>
      <c r="F33" s="10"/>
      <c r="O33"/>
      <c r="P33" s="10"/>
      <c r="AE33" s="10"/>
      <c r="AK33"/>
      <c r="AL33"/>
      <c r="AM33" s="10"/>
      <c r="AT33" s="10"/>
      <c r="AX33" s="10"/>
      <c r="BD33"/>
      <c r="BN33"/>
      <c r="BV33"/>
      <c r="CC33"/>
      <c r="CF33"/>
      <c r="CG33"/>
    </row>
    <row r="34" spans="2:85" ht="24.75" customHeight="1">
      <c r="B34"/>
      <c r="C34"/>
      <c r="F34" s="10"/>
      <c r="O34"/>
      <c r="P34" s="10"/>
      <c r="AE34" s="10"/>
      <c r="AK34"/>
      <c r="AL34"/>
      <c r="AM34" s="10"/>
      <c r="AT34" s="10"/>
      <c r="AX34" s="10"/>
      <c r="BD34"/>
      <c r="BN34"/>
      <c r="BV34"/>
      <c r="CC34"/>
      <c r="CF34"/>
      <c r="CG34"/>
    </row>
    <row r="35" spans="2:85" ht="24.75" customHeight="1">
      <c r="B35"/>
      <c r="C35"/>
      <c r="F35" s="10"/>
      <c r="O35"/>
      <c r="P35" s="10"/>
      <c r="AE35" s="10"/>
      <c r="AK35"/>
      <c r="AL35"/>
      <c r="AM35" s="10"/>
      <c r="AT35" s="10"/>
      <c r="AX35" s="10"/>
      <c r="BD35"/>
      <c r="BN35"/>
      <c r="BV35"/>
      <c r="CC35"/>
      <c r="CF35"/>
      <c r="CG35"/>
    </row>
    <row r="36" spans="2:85" ht="24.75" customHeight="1">
      <c r="B36"/>
      <c r="C36"/>
      <c r="F36" s="10"/>
      <c r="O36"/>
      <c r="P36" s="10"/>
      <c r="AE36" s="10"/>
      <c r="AK36"/>
      <c r="AL36"/>
      <c r="AM36" s="10"/>
      <c r="AT36" s="10"/>
      <c r="AX36" s="10"/>
      <c r="BD36"/>
      <c r="BN36"/>
      <c r="BV36"/>
      <c r="CC36"/>
      <c r="CF36"/>
      <c r="CG36"/>
    </row>
    <row r="37" spans="2:85" ht="24.75" customHeight="1">
      <c r="B37"/>
      <c r="C37"/>
      <c r="F37" s="10"/>
      <c r="O37"/>
      <c r="P37" s="10"/>
      <c r="AE37" s="10"/>
      <c r="AK37"/>
      <c r="AL37"/>
      <c r="AM37" s="10"/>
      <c r="AT37" s="10"/>
      <c r="AX37" s="10"/>
      <c r="BD37"/>
      <c r="BN37"/>
      <c r="BV37"/>
      <c r="CC37"/>
      <c r="CF37"/>
      <c r="CG37"/>
    </row>
    <row r="38" spans="2:85" ht="24.75" customHeight="1">
      <c r="B38"/>
      <c r="C38"/>
      <c r="F38" s="10"/>
      <c r="O38"/>
      <c r="P38" s="10"/>
      <c r="AE38" s="10"/>
      <c r="AK38"/>
      <c r="AL38"/>
      <c r="AM38" s="10"/>
      <c r="AT38" s="10"/>
      <c r="AX38" s="10"/>
      <c r="BD38"/>
      <c r="BN38"/>
      <c r="BV38"/>
      <c r="CC38"/>
      <c r="CF38"/>
      <c r="CG38"/>
    </row>
    <row r="39" spans="2:85" ht="24.75" customHeight="1">
      <c r="B39"/>
      <c r="C39"/>
      <c r="F39" s="10"/>
      <c r="O39"/>
      <c r="P39" s="10"/>
      <c r="AE39" s="10"/>
      <c r="AK39"/>
      <c r="AL39"/>
      <c r="AM39" s="10"/>
      <c r="AT39" s="10"/>
      <c r="AX39" s="10"/>
      <c r="BD39"/>
      <c r="BN39"/>
      <c r="BV39"/>
      <c r="CC39"/>
      <c r="CF39"/>
      <c r="CG39"/>
    </row>
    <row r="40" spans="2:85" ht="24.75" customHeight="1">
      <c r="B40"/>
      <c r="C40"/>
      <c r="F40" s="10"/>
      <c r="O40"/>
      <c r="P40" s="10"/>
      <c r="AE40" s="10"/>
      <c r="AK40"/>
      <c r="AL40"/>
      <c r="AM40" s="10"/>
      <c r="AT40" s="10"/>
      <c r="AX40" s="10"/>
      <c r="BD40"/>
      <c r="BN40"/>
      <c r="BV40"/>
      <c r="CC40"/>
      <c r="CF40"/>
      <c r="CG40"/>
    </row>
    <row r="41" spans="2:85" ht="24.75" customHeight="1">
      <c r="B41"/>
      <c r="C41"/>
      <c r="F41" s="10"/>
      <c r="O41"/>
      <c r="P41" s="10"/>
      <c r="AE41" s="10"/>
      <c r="AK41"/>
      <c r="AL41"/>
      <c r="AM41" s="10"/>
      <c r="AT41" s="10"/>
      <c r="AX41" s="10"/>
      <c r="BD41"/>
      <c r="BN41"/>
      <c r="BV41"/>
      <c r="CC41"/>
      <c r="CF41"/>
      <c r="CG41"/>
    </row>
    <row r="42" spans="2:85" ht="24.75" customHeight="1">
      <c r="B42"/>
      <c r="C42"/>
      <c r="F42" s="10"/>
      <c r="O42"/>
      <c r="P42" s="10"/>
      <c r="AE42" s="10"/>
      <c r="AK42"/>
      <c r="AL42"/>
      <c r="AM42" s="10"/>
      <c r="AT42" s="10"/>
      <c r="AX42" s="10"/>
      <c r="BD42"/>
      <c r="BN42"/>
      <c r="BV42"/>
      <c r="CC42"/>
      <c r="CF42"/>
      <c r="CG42"/>
    </row>
    <row r="43" spans="2:85" ht="24.75" customHeight="1">
      <c r="B43"/>
      <c r="C43"/>
      <c r="F43" s="10"/>
      <c r="O43"/>
      <c r="P43" s="10"/>
      <c r="AE43" s="10"/>
      <c r="AK43"/>
      <c r="AL43"/>
      <c r="AM43" s="10"/>
      <c r="AT43" s="10"/>
      <c r="AX43" s="10"/>
      <c r="BD43"/>
      <c r="BN43"/>
      <c r="BV43"/>
      <c r="CC43"/>
      <c r="CF43"/>
      <c r="CG43"/>
    </row>
    <row r="44" spans="2:85" ht="12.75">
      <c r="B44"/>
      <c r="C44"/>
      <c r="F44" s="10"/>
      <c r="O44"/>
      <c r="P44" s="10"/>
      <c r="AE44" s="10"/>
      <c r="AK44"/>
      <c r="AL44"/>
      <c r="AM44" s="10"/>
      <c r="AT44" s="10"/>
      <c r="AX44" s="10"/>
      <c r="BD44"/>
      <c r="BN44"/>
      <c r="BV44"/>
      <c r="CC44"/>
      <c r="CF44"/>
      <c r="CG44"/>
    </row>
    <row r="45" spans="2:85" ht="12.75">
      <c r="B45"/>
      <c r="C45"/>
      <c r="F45" s="10"/>
      <c r="O45"/>
      <c r="P45" s="10"/>
      <c r="AE45" s="10"/>
      <c r="AK45"/>
      <c r="AL45"/>
      <c r="AM45" s="10"/>
      <c r="AT45" s="10"/>
      <c r="AX45" s="10"/>
      <c r="BD45"/>
      <c r="BN45"/>
      <c r="BV45"/>
      <c r="CC45"/>
      <c r="CF45"/>
      <c r="CG45"/>
    </row>
    <row r="46" spans="2:85" ht="12.75">
      <c r="B46"/>
      <c r="C46"/>
      <c r="F46" s="10"/>
      <c r="O46"/>
      <c r="P46" s="10"/>
      <c r="AE46" s="10"/>
      <c r="AK46"/>
      <c r="AL46"/>
      <c r="AM46" s="10"/>
      <c r="AT46" s="10"/>
      <c r="AX46" s="10"/>
      <c r="BD46"/>
      <c r="BN46"/>
      <c r="BV46"/>
      <c r="CC46"/>
      <c r="CF46"/>
      <c r="CG46"/>
    </row>
  </sheetData>
  <mergeCells count="28">
    <mergeCell ref="Y7:Y9"/>
    <mergeCell ref="G7:U7"/>
    <mergeCell ref="P9:Q9"/>
    <mergeCell ref="R9:S9"/>
    <mergeCell ref="T9:U9"/>
    <mergeCell ref="W7:W9"/>
    <mergeCell ref="H9:I9"/>
    <mergeCell ref="V7:V9"/>
    <mergeCell ref="X7:X9"/>
    <mergeCell ref="K8:M8"/>
    <mergeCell ref="D7:D9"/>
    <mergeCell ref="H8:J8"/>
    <mergeCell ref="E7:E9"/>
    <mergeCell ref="F7:F9"/>
    <mergeCell ref="AA7:AA9"/>
    <mergeCell ref="A1:AE1"/>
    <mergeCell ref="A3:AE3"/>
    <mergeCell ref="A4:AE4"/>
    <mergeCell ref="A5:AE5"/>
    <mergeCell ref="Z7:Z9"/>
    <mergeCell ref="AB7:AB9"/>
    <mergeCell ref="B7:B9"/>
    <mergeCell ref="A7:A9"/>
    <mergeCell ref="C7:C9"/>
    <mergeCell ref="K9:L9"/>
    <mergeCell ref="P8:U8"/>
    <mergeCell ref="N8:O8"/>
    <mergeCell ref="N9:O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dg</cp:lastModifiedBy>
  <cp:lastPrinted>2009-04-17T09:09:11Z</cp:lastPrinted>
  <dcterms:created xsi:type="dcterms:W3CDTF">2006-05-19T15:49:20Z</dcterms:created>
  <dcterms:modified xsi:type="dcterms:W3CDTF">2009-04-17T09:09:39Z</dcterms:modified>
  <cp:category/>
  <cp:version/>
  <cp:contentType/>
  <cp:contentStatus/>
</cp:coreProperties>
</file>