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1"/>
  </bookViews>
  <sheets>
    <sheet name="1 кл-ввод" sheetId="1" r:id="rId1"/>
    <sheet name="1 кл-вывод" sheetId="2" r:id="rId2"/>
  </sheets>
  <definedNames/>
  <calcPr fullCalcOnLoad="1" refMode="R1C1"/>
</workbook>
</file>

<file path=xl/sharedStrings.xml><?xml version="1.0" encoding="utf-8"?>
<sst xmlns="http://schemas.openxmlformats.org/spreadsheetml/2006/main" count="120" uniqueCount="66">
  <si>
    <t>№ п/п</t>
  </si>
  <si>
    <t>номер команды</t>
  </si>
  <si>
    <t>Команда</t>
  </si>
  <si>
    <t>состав команды</t>
  </si>
  <si>
    <t>сумма ранга</t>
  </si>
  <si>
    <t>ранг команды</t>
  </si>
  <si>
    <t>время старта</t>
  </si>
  <si>
    <t>время финиша</t>
  </si>
  <si>
    <t>проверка снаряжения</t>
  </si>
  <si>
    <t>отсечка</t>
  </si>
  <si>
    <t>количество снятий</t>
  </si>
  <si>
    <t>время на дистанции</t>
  </si>
  <si>
    <t>сумма отсечек</t>
  </si>
  <si>
    <t>Сумма штрафа</t>
  </si>
  <si>
    <t>Штрафное время</t>
  </si>
  <si>
    <t>Место</t>
  </si>
  <si>
    <t>% процент от лидера</t>
  </si>
  <si>
    <t>выполненный разряд</t>
  </si>
  <si>
    <t>Примечание</t>
  </si>
  <si>
    <t>Квалификационный ранг дистанции</t>
  </si>
  <si>
    <t>г. Москва, СЗАО, Митино, Красногорский лесопарк</t>
  </si>
  <si>
    <t>1. Спуск по склону по судейским перилам</t>
  </si>
  <si>
    <t>6. Переправа по бревну через овраг с организацией страховочных маятниковых перил</t>
  </si>
  <si>
    <t>2. Переправа по бревну через овраг по судейским перилам</t>
  </si>
  <si>
    <t>7-8.  Наклонная навесная переправа с наведением перил и спуск «дюльфером»</t>
  </si>
  <si>
    <t>10 сентября 2006 года</t>
  </si>
  <si>
    <t>Главный судья ______________________ /И.С. Сдобнова, с1к, г. Москва/</t>
  </si>
  <si>
    <t>Главный секретарь __________________/Г.П. Зотина, сс, г. Москва/</t>
  </si>
  <si>
    <t>класс дистанции - третий</t>
  </si>
  <si>
    <t>Группа</t>
  </si>
  <si>
    <t>Иванов Иван (КМС), Шеремтьева Дарья (1),
Копытин Кирилл (3), Морозова Екатерина (2)</t>
  </si>
  <si>
    <t>Результат</t>
  </si>
  <si>
    <t>результат-2</t>
  </si>
  <si>
    <t>ГУ-митино- последний шанс</t>
  </si>
  <si>
    <t>IV открытый Кубок Главы Управы района Митино СЗАО г. Москвы по туристскому многоборью</t>
  </si>
  <si>
    <t>3. Навесная переправа</t>
  </si>
  <si>
    <t>5. Спуск по склону с наведением перил</t>
  </si>
  <si>
    <t xml:space="preserve">7.  </t>
  </si>
  <si>
    <t>4. Подъем по склону по судейским перилам</t>
  </si>
  <si>
    <t>Протокол дистанции группы В (1 класс)</t>
  </si>
  <si>
    <t>В</t>
  </si>
  <si>
    <t>класс дистанции - первый</t>
  </si>
  <si>
    <t>Гадкий утёнок - 1</t>
  </si>
  <si>
    <t>ПК - 1</t>
  </si>
  <si>
    <t>Школа №640</t>
  </si>
  <si>
    <t>Планета - 3</t>
  </si>
  <si>
    <t>Дозор - 1</t>
  </si>
  <si>
    <t>Гадкий утёнок - 3</t>
  </si>
  <si>
    <t>ПК - 2</t>
  </si>
  <si>
    <t xml:space="preserve">Волкова Полина (б/р), Постовская Анна (б/р), Саркисян Степан (б/р), Щербина Сергей (б/р),     </t>
  </si>
  <si>
    <t xml:space="preserve">Можегов Илья (б/р), Стрельцова Юлия (б/р), Голубкова Мария (б/р), Борисов Александр (б/р),     </t>
  </si>
  <si>
    <t xml:space="preserve">Постовский Леонид (б/р), Комарова Екатерина (б/р), Прокофьева Евгения (б/р), Васильева Наталья (б/р),     </t>
  </si>
  <si>
    <t xml:space="preserve">Калинкова Анастасия (б/р), Точилин Андрей (б/р), Заводчикова Яна (б/р), Булаев Александр (б/р),     </t>
  </si>
  <si>
    <t xml:space="preserve">Мельников Максим (б/р), Филиппова Екатерина (б/р), Плюснин Дмитрий (б/р), Лахтюков Антон (б/р),     </t>
  </si>
  <si>
    <t xml:space="preserve">Дьячкова Наталья (б/р), Ромазанов Данила (б/р), Кипиани Алексей (б/р), Гетман Александр (б/р),     </t>
  </si>
  <si>
    <t xml:space="preserve">Поплавский Александр (б/р), Генералова Елена (б/р), Яковлева Наталья (б/р), Моисеев Никита (б/р),     </t>
  </si>
  <si>
    <t xml:space="preserve">Соколовская Мария (б/р), Садыков Ильяс (б/р), Мальцева Алиса (б/р), Лакеев Ян (б/р),     </t>
  </si>
  <si>
    <t>сн</t>
  </si>
  <si>
    <t>Гадкий утёнок - 2</t>
  </si>
  <si>
    <t>пр. КВ</t>
  </si>
  <si>
    <t>&gt;40</t>
  </si>
  <si>
    <t>сн. с дист</t>
  </si>
  <si>
    <t>-</t>
  </si>
  <si>
    <t>2ю</t>
  </si>
  <si>
    <t>3ю</t>
  </si>
  <si>
    <t>Итоговый протокол дистанции группы В (1 класс)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</si>
</sst>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;@"/>
    <numFmt numFmtId="173" formatCode="[$-409]h:mm:ss\ AM/PM"/>
    <numFmt numFmtId="174" formatCode="[h]:mm:ss;@"/>
    <numFmt numFmtId="175" formatCode="0.0"/>
    <numFmt numFmtId="176" formatCode="0.00;[Red]0.00"/>
    <numFmt numFmtId="177" formatCode="0.000;[Red]0.000"/>
    <numFmt numFmtId="178" formatCode="0.0;[Red]0.0"/>
    <numFmt numFmtId="179" formatCode="0;[Red]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%"/>
    <numFmt numFmtId="186" formatCode="[$-F400]h:mm:ss\ AM/PM"/>
    <numFmt numFmtId="187" formatCode="0.0000"/>
    <numFmt numFmtId="188" formatCode="0.000000"/>
    <numFmt numFmtId="189" formatCode="0.00000"/>
    <numFmt numFmtId="190" formatCode="0.000%"/>
    <numFmt numFmtId="191" formatCode="0.0000%"/>
    <numFmt numFmtId="192" formatCode="General;;"/>
    <numFmt numFmtId="193" formatCode="h:mm;@"/>
    <numFmt numFmtId="194" formatCode="[$-FC19]d\ mmmm\ yyyy\ &quot;г.&quot;"/>
  </numFmts>
  <fonts count="16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2"/>
      <name val="Arial Cyr"/>
      <family val="2"/>
    </font>
    <font>
      <u val="single"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6" fillId="0" borderId="0" xfId="18" applyFont="1" applyFill="1" applyAlignment="1">
      <alignment/>
      <protection/>
    </xf>
    <xf numFmtId="0" fontId="2" fillId="0" borderId="0" xfId="18" applyFill="1">
      <alignment/>
      <protection/>
    </xf>
    <xf numFmtId="0" fontId="0" fillId="0" borderId="0" xfId="0" applyFill="1" applyAlignment="1">
      <alignment/>
    </xf>
    <xf numFmtId="0" fontId="2" fillId="0" borderId="0" xfId="18" applyFill="1" applyAlignment="1">
      <alignment/>
      <protection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right"/>
    </xf>
    <xf numFmtId="186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185" fontId="0" fillId="0" borderId="0" xfId="0" applyNumberFormat="1" applyBorder="1" applyAlignment="1">
      <alignment horizontal="center"/>
    </xf>
    <xf numFmtId="45" fontId="0" fillId="0" borderId="0" xfId="0" applyNumberFormat="1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right"/>
    </xf>
    <xf numFmtId="172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46" fontId="7" fillId="0" borderId="5" xfId="0" applyNumberFormat="1" applyFont="1" applyBorder="1" applyAlignment="1">
      <alignment horizontal="center" vertical="center" textRotation="90" wrapText="1"/>
    </xf>
    <xf numFmtId="46" fontId="7" fillId="0" borderId="2" xfId="0" applyNumberFormat="1" applyFont="1" applyBorder="1" applyAlignment="1">
      <alignment horizontal="center" textRotation="90" wrapText="1"/>
    </xf>
    <xf numFmtId="46" fontId="7" fillId="0" borderId="3" xfId="0" applyNumberFormat="1" applyFont="1" applyBorder="1" applyAlignment="1">
      <alignment horizontal="center" textRotation="90" wrapText="1"/>
    </xf>
    <xf numFmtId="45" fontId="8" fillId="2" borderId="3" xfId="0" applyNumberFormat="1" applyFont="1" applyFill="1" applyBorder="1" applyAlignment="1">
      <alignment horizontal="center" vertical="center" textRotation="90" wrapText="1"/>
    </xf>
    <xf numFmtId="45" fontId="8" fillId="2" borderId="4" xfId="0" applyNumberFormat="1" applyFont="1" applyFill="1" applyBorder="1" applyAlignment="1">
      <alignment horizontal="center" vertical="center" textRotation="90" wrapText="1"/>
    </xf>
    <xf numFmtId="46" fontId="7" fillId="0" borderId="3" xfId="0" applyNumberFormat="1" applyFont="1" applyBorder="1" applyAlignment="1">
      <alignment horizontal="center" vertical="center" textRotation="90" wrapText="1"/>
    </xf>
    <xf numFmtId="45" fontId="7" fillId="0" borderId="3" xfId="0" applyNumberFormat="1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46" fontId="7" fillId="0" borderId="2" xfId="0" applyNumberFormat="1" applyFont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45" fontId="7" fillId="0" borderId="7" xfId="0" applyNumberFormat="1" applyFont="1" applyBorder="1" applyAlignment="1">
      <alignment horizontal="center" vertical="center" wrapText="1"/>
    </xf>
    <xf numFmtId="45" fontId="7" fillId="0" borderId="8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21" fontId="10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46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5" fontId="7" fillId="0" borderId="10" xfId="0" applyNumberFormat="1" applyFont="1" applyFill="1" applyBorder="1" applyAlignment="1">
      <alignment horizontal="center" vertical="center" wrapText="1"/>
    </xf>
    <xf numFmtId="45" fontId="7" fillId="0" borderId="11" xfId="0" applyNumberFormat="1" applyFont="1" applyFill="1" applyBorder="1" applyAlignment="1">
      <alignment horizontal="center" vertical="center" wrapText="1"/>
    </xf>
    <xf numFmtId="45" fontId="10" fillId="0" borderId="10" xfId="0" applyNumberFormat="1" applyFont="1" applyFill="1" applyBorder="1" applyAlignment="1">
      <alignment horizontal="center" vertical="center" wrapText="1"/>
    </xf>
    <xf numFmtId="172" fontId="11" fillId="0" borderId="14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6" fontId="10" fillId="0" borderId="13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45" fontId="7" fillId="0" borderId="10" xfId="0" applyNumberFormat="1" applyFont="1" applyBorder="1" applyAlignment="1">
      <alignment horizontal="center" vertical="center" wrapText="1"/>
    </xf>
    <xf numFmtId="45" fontId="7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21" fontId="10" fillId="0" borderId="7" xfId="0" applyNumberFormat="1" applyFont="1" applyFill="1" applyBorder="1" applyAlignment="1">
      <alignment horizontal="center" vertical="center" wrapText="1"/>
    </xf>
    <xf numFmtId="172" fontId="10" fillId="0" borderId="7" xfId="0" applyNumberFormat="1" applyFont="1" applyFill="1" applyBorder="1" applyAlignment="1">
      <alignment horizontal="center" vertical="center" wrapText="1"/>
    </xf>
    <xf numFmtId="46" fontId="10" fillId="0" borderId="16" xfId="0" applyNumberFormat="1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72" fontId="10" fillId="0" borderId="18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45" fontId="10" fillId="0" borderId="18" xfId="0" applyNumberFormat="1" applyFont="1" applyFill="1" applyBorder="1" applyAlignment="1">
      <alignment horizontal="center" vertical="center" wrapText="1"/>
    </xf>
    <xf numFmtId="45" fontId="10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1" fontId="10" fillId="0" borderId="0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center" vertical="center" wrapText="1"/>
    </xf>
    <xf numFmtId="46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45" fontId="10" fillId="0" borderId="0" xfId="0" applyNumberFormat="1" applyFont="1" applyBorder="1" applyAlignment="1">
      <alignment horizontal="center" vertical="center" wrapText="1"/>
    </xf>
    <xf numFmtId="45" fontId="10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6" fontId="14" fillId="0" borderId="0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5" fillId="0" borderId="0" xfId="0" applyFont="1" applyBorder="1" applyAlignment="1">
      <alignment horizontal="right"/>
    </xf>
    <xf numFmtId="175" fontId="7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horizontal="center"/>
    </xf>
    <xf numFmtId="46" fontId="6" fillId="0" borderId="0" xfId="0" applyNumberFormat="1" applyFont="1" applyAlignment="1">
      <alignment horizontal="center" vertical="center" wrapText="1"/>
    </xf>
    <xf numFmtId="45" fontId="15" fillId="0" borderId="0" xfId="0" applyNumberFormat="1" applyFont="1" applyBorder="1" applyAlignment="1">
      <alignment horizontal="center"/>
    </xf>
    <xf numFmtId="45" fontId="14" fillId="0" borderId="0" xfId="0" applyNumberFormat="1" applyFont="1" applyBorder="1" applyAlignment="1">
      <alignment/>
    </xf>
    <xf numFmtId="0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5" fontId="2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45" fontId="6" fillId="0" borderId="0" xfId="0" applyNumberFormat="1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90" wrapText="1"/>
    </xf>
    <xf numFmtId="45" fontId="10" fillId="0" borderId="7" xfId="0" applyNumberFormat="1" applyFont="1" applyBorder="1" applyAlignment="1">
      <alignment horizontal="center" vertical="center" wrapText="1"/>
    </xf>
    <xf numFmtId="45" fontId="10" fillId="0" borderId="10" xfId="0" applyNumberFormat="1" applyFont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45" fontId="10" fillId="0" borderId="22" xfId="0" applyNumberFormat="1" applyFont="1" applyFill="1" applyBorder="1" applyAlignment="1">
      <alignment horizontal="center" vertical="center" wrapText="1"/>
    </xf>
    <xf numFmtId="45" fontId="10" fillId="0" borderId="11" xfId="0" applyNumberFormat="1" applyFont="1" applyFill="1" applyBorder="1" applyAlignment="1">
      <alignment horizontal="center" vertical="center" wrapText="1"/>
    </xf>
    <xf numFmtId="2" fontId="0" fillId="0" borderId="0" xfId="21" applyNumberFormat="1" applyAlignment="1">
      <alignment horizontal="center"/>
    </xf>
    <xf numFmtId="2" fontId="7" fillId="0" borderId="3" xfId="21" applyNumberFormat="1" applyFont="1" applyBorder="1" applyAlignment="1">
      <alignment horizontal="center" vertical="center" textRotation="90" wrapText="1"/>
    </xf>
    <xf numFmtId="2" fontId="10" fillId="0" borderId="10" xfId="21" applyNumberFormat="1" applyFont="1" applyFill="1" applyBorder="1" applyAlignment="1">
      <alignment horizontal="center" vertical="center" wrapText="1"/>
    </xf>
    <xf numFmtId="2" fontId="10" fillId="0" borderId="0" xfId="21" applyNumberFormat="1" applyFont="1" applyFill="1" applyBorder="1" applyAlignment="1">
      <alignment horizontal="center" vertical="center" wrapText="1"/>
    </xf>
    <xf numFmtId="2" fontId="6" fillId="0" borderId="0" xfId="21" applyNumberFormat="1" applyFont="1" applyAlignment="1">
      <alignment horizontal="center" vertical="center" wrapText="1"/>
    </xf>
    <xf numFmtId="2" fontId="2" fillId="0" borderId="0" xfId="21" applyNumberFormat="1" applyFont="1" applyAlignment="1">
      <alignment horizontal="center" vertical="center" wrapText="1"/>
    </xf>
    <xf numFmtId="172" fontId="11" fillId="0" borderId="1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2" fontId="10" fillId="0" borderId="24" xfId="0" applyNumberFormat="1" applyFont="1" applyFill="1" applyBorder="1" applyAlignment="1">
      <alignment horizontal="center" vertical="center" wrapText="1"/>
    </xf>
    <xf numFmtId="45" fontId="10" fillId="0" borderId="24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45" fontId="10" fillId="0" borderId="25" xfId="0" applyNumberFormat="1" applyFont="1" applyFill="1" applyBorder="1" applyAlignment="1">
      <alignment horizontal="center" vertical="center" wrapText="1"/>
    </xf>
    <xf numFmtId="172" fontId="11" fillId="0" borderId="21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2" fontId="10" fillId="0" borderId="24" xfId="21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5" fontId="2" fillId="0" borderId="0" xfId="0" applyNumberFormat="1" applyFont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175" fontId="10" fillId="0" borderId="7" xfId="0" applyNumberFormat="1" applyFont="1" applyFill="1" applyBorder="1" applyAlignment="1">
      <alignment horizontal="center" vertical="center" wrapText="1"/>
    </xf>
    <xf numFmtId="175" fontId="10" fillId="0" borderId="10" xfId="0" applyNumberFormat="1" applyFont="1" applyFill="1" applyBorder="1" applyAlignment="1">
      <alignment horizontal="center" vertical="center" wrapText="1"/>
    </xf>
    <xf numFmtId="45" fontId="7" fillId="0" borderId="1" xfId="0" applyNumberFormat="1" applyFont="1" applyBorder="1" applyAlignment="1">
      <alignment horizontal="center" vertical="center" textRotation="90" wrapText="1"/>
    </xf>
    <xf numFmtId="172" fontId="11" fillId="0" borderId="27" xfId="0" applyNumberFormat="1" applyFont="1" applyFill="1" applyBorder="1" applyAlignment="1">
      <alignment horizontal="center" vertical="center" wrapText="1"/>
    </xf>
    <xf numFmtId="172" fontId="11" fillId="0" borderId="28" xfId="0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2" fontId="0" fillId="0" borderId="0" xfId="21" applyNumberFormat="1" applyAlignment="1">
      <alignment horizontal="center"/>
    </xf>
    <xf numFmtId="0" fontId="6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175" fontId="10" fillId="0" borderId="29" xfId="0" applyNumberFormat="1" applyFont="1" applyFill="1" applyBorder="1" applyAlignment="1">
      <alignment horizontal="center" vertical="center" wrapText="1"/>
    </xf>
    <xf numFmtId="21" fontId="10" fillId="0" borderId="29" xfId="0" applyNumberFormat="1" applyFont="1" applyFill="1" applyBorder="1" applyAlignment="1">
      <alignment horizontal="center" vertical="center" wrapText="1"/>
    </xf>
    <xf numFmtId="172" fontId="10" fillId="0" borderId="29" xfId="0" applyNumberFormat="1" applyFont="1" applyFill="1" applyBorder="1" applyAlignment="1">
      <alignment horizontal="center" vertical="center" wrapText="1"/>
    </xf>
    <xf numFmtId="46" fontId="10" fillId="0" borderId="31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45" fontId="10" fillId="0" borderId="29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45" fontId="7" fillId="0" borderId="29" xfId="0" applyNumberFormat="1" applyFont="1" applyFill="1" applyBorder="1" applyAlignment="1">
      <alignment horizontal="center" vertical="center" wrapText="1"/>
    </xf>
    <xf numFmtId="2" fontId="10" fillId="0" borderId="29" xfId="21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45" fontId="8" fillId="2" borderId="32" xfId="0" applyNumberFormat="1" applyFont="1" applyFill="1" applyBorder="1" applyAlignment="1">
      <alignment horizontal="center" vertical="center" textRotation="90" wrapText="1"/>
    </xf>
    <xf numFmtId="45" fontId="7" fillId="0" borderId="33" xfId="0" applyNumberFormat="1" applyFont="1" applyBorder="1" applyAlignment="1">
      <alignment horizontal="center" vertical="center" wrapText="1"/>
    </xf>
    <xf numFmtId="45" fontId="7" fillId="0" borderId="34" xfId="0" applyNumberFormat="1" applyFont="1" applyFill="1" applyBorder="1" applyAlignment="1">
      <alignment horizontal="center" vertical="center" wrapText="1"/>
    </xf>
    <xf numFmtId="45" fontId="7" fillId="0" borderId="34" xfId="0" applyNumberFormat="1" applyFont="1" applyBorder="1" applyAlignment="1">
      <alignment horizontal="center" vertical="center" wrapText="1"/>
    </xf>
    <xf numFmtId="45" fontId="7" fillId="0" borderId="35" xfId="0" applyNumberFormat="1" applyFont="1" applyFill="1" applyBorder="1" applyAlignment="1">
      <alignment horizontal="center" vertical="center" wrapText="1"/>
    </xf>
    <xf numFmtId="46" fontId="7" fillId="0" borderId="4" xfId="0" applyNumberFormat="1" applyFont="1" applyBorder="1" applyAlignment="1">
      <alignment horizontal="center" textRotation="90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textRotation="90" wrapText="1"/>
    </xf>
    <xf numFmtId="45" fontId="7" fillId="0" borderId="4" xfId="0" applyNumberFormat="1" applyFont="1" applyBorder="1" applyAlignment="1">
      <alignment horizontal="center" vertical="center" textRotation="90" wrapText="1"/>
    </xf>
    <xf numFmtId="0" fontId="10" fillId="0" borderId="36" xfId="0" applyNumberFormat="1" applyFont="1" applyFill="1" applyBorder="1" applyAlignment="1">
      <alignment horizontal="center" vertical="center" wrapText="1"/>
    </xf>
    <xf numFmtId="45" fontId="10" fillId="0" borderId="37" xfId="0" applyNumberFormat="1" applyFont="1" applyFill="1" applyBorder="1" applyAlignment="1">
      <alignment horizontal="center" vertical="center" wrapText="1"/>
    </xf>
    <xf numFmtId="45" fontId="10" fillId="0" borderId="8" xfId="0" applyNumberFormat="1" applyFont="1" applyFill="1" applyBorder="1" applyAlignment="1">
      <alignment horizontal="center" vertical="center" wrapText="1"/>
    </xf>
    <xf numFmtId="45" fontId="10" fillId="0" borderId="3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/>
    </xf>
    <xf numFmtId="21" fontId="0" fillId="0" borderId="10" xfId="0" applyNumberFormat="1" applyBorder="1" applyAlignment="1">
      <alignment/>
    </xf>
    <xf numFmtId="21" fontId="2" fillId="0" borderId="10" xfId="0" applyNumberFormat="1" applyFont="1" applyBorder="1" applyAlignment="1">
      <alignment/>
    </xf>
    <xf numFmtId="46" fontId="7" fillId="0" borderId="38" xfId="0" applyNumberFormat="1" applyFont="1" applyBorder="1" applyAlignment="1">
      <alignment horizontal="center" vertical="center" textRotation="90" wrapText="1"/>
    </xf>
    <xf numFmtId="0" fontId="10" fillId="0" borderId="6" xfId="0" applyNumberFormat="1" applyFont="1" applyFill="1" applyBorder="1" applyAlignment="1">
      <alignment horizontal="center" vertical="center" wrapText="1"/>
    </xf>
    <xf numFmtId="45" fontId="7" fillId="0" borderId="39" xfId="0" applyNumberFormat="1" applyFont="1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172" fontId="11" fillId="0" borderId="4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27" xfId="0" applyBorder="1" applyAlignment="1">
      <alignment/>
    </xf>
    <xf numFmtId="1" fontId="0" fillId="0" borderId="29" xfId="0" applyNumberFormat="1" applyBorder="1" applyAlignment="1">
      <alignment/>
    </xf>
    <xf numFmtId="21" fontId="0" fillId="0" borderId="29" xfId="0" applyNumberFormat="1" applyBorder="1" applyAlignment="1">
      <alignment/>
    </xf>
    <xf numFmtId="172" fontId="11" fillId="0" borderId="41" xfId="0" applyNumberFormat="1" applyFont="1" applyFill="1" applyBorder="1" applyAlignment="1">
      <alignment horizontal="center" vertical="center" wrapText="1"/>
    </xf>
    <xf numFmtId="45" fontId="10" fillId="0" borderId="26" xfId="0" applyNumberFormat="1" applyFont="1" applyFill="1" applyBorder="1" applyAlignment="1">
      <alignment horizontal="center" vertical="center" wrapText="1"/>
    </xf>
    <xf numFmtId="46" fontId="10" fillId="0" borderId="16" xfId="0" applyNumberFormat="1" applyFont="1" applyFill="1" applyBorder="1" applyAlignment="1">
      <alignment horizontal="center" vertical="center" wrapText="1"/>
    </xf>
    <xf numFmtId="45" fontId="10" fillId="0" borderId="7" xfId="0" applyNumberFormat="1" applyFont="1" applyFill="1" applyBorder="1" applyAlignment="1">
      <alignment horizontal="center" vertical="center" wrapText="1"/>
    </xf>
    <xf numFmtId="45" fontId="7" fillId="0" borderId="7" xfId="0" applyNumberFormat="1" applyFont="1" applyFill="1" applyBorder="1" applyAlignment="1">
      <alignment horizontal="center" vertical="center" wrapText="1"/>
    </xf>
    <xf numFmtId="45" fontId="7" fillId="0" borderId="8" xfId="0" applyNumberFormat="1" applyFont="1" applyFill="1" applyBorder="1" applyAlignment="1">
      <alignment horizontal="center" vertical="center" wrapText="1"/>
    </xf>
    <xf numFmtId="45" fontId="0" fillId="0" borderId="0" xfId="0" applyNumberFormat="1" applyAlignment="1">
      <alignment/>
    </xf>
    <xf numFmtId="45" fontId="0" fillId="0" borderId="10" xfId="0" applyNumberFormat="1" applyBorder="1" applyAlignment="1">
      <alignment/>
    </xf>
    <xf numFmtId="45" fontId="6" fillId="0" borderId="10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/>
    </xf>
    <xf numFmtId="46" fontId="10" fillId="0" borderId="31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45" fontId="10" fillId="0" borderId="29" xfId="0" applyNumberFormat="1" applyFont="1" applyBorder="1" applyAlignment="1">
      <alignment horizontal="center" vertical="center" wrapText="1"/>
    </xf>
    <xf numFmtId="0" fontId="10" fillId="0" borderId="29" xfId="0" applyNumberFormat="1" applyFont="1" applyBorder="1" applyAlignment="1">
      <alignment horizontal="center" vertical="center" wrapText="1"/>
    </xf>
    <xf numFmtId="45" fontId="7" fillId="0" borderId="29" xfId="0" applyNumberFormat="1" applyFont="1" applyBorder="1" applyAlignment="1">
      <alignment horizontal="center" vertical="center" wrapText="1"/>
    </xf>
    <xf numFmtId="45" fontId="7" fillId="0" borderId="30" xfId="0" applyNumberFormat="1" applyFont="1" applyBorder="1" applyAlignment="1">
      <alignment horizontal="center" vertical="center" wrapText="1"/>
    </xf>
    <xf numFmtId="172" fontId="11" fillId="0" borderId="42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26" xfId="19" applyFont="1" applyBorder="1" applyAlignment="1">
      <alignment horizontal="left" wrapText="1"/>
      <protection/>
    </xf>
    <xf numFmtId="0" fontId="7" fillId="0" borderId="44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30" xfId="0" applyFont="1" applyBorder="1" applyAlignment="1">
      <alignment wrapText="1"/>
    </xf>
    <xf numFmtId="45" fontId="5" fillId="0" borderId="0" xfId="18" applyNumberFormat="1" applyFont="1" applyFill="1" applyAlignment="1">
      <alignment horizontal="center" wrapText="1"/>
      <protection/>
    </xf>
    <xf numFmtId="0" fontId="2" fillId="0" borderId="45" xfId="18" applyFont="1" applyFill="1" applyBorder="1" applyAlignment="1">
      <alignment horizontal="center"/>
      <protection/>
    </xf>
    <xf numFmtId="45" fontId="2" fillId="0" borderId="45" xfId="18" applyNumberFormat="1" applyFont="1" applyFill="1" applyBorder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Лист1" xfId="18"/>
    <cellStyle name="Обычный_Протокол мандатки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8"/>
  <sheetViews>
    <sheetView zoomScale="75" zoomScaleNormal="75" workbookViewId="0" topLeftCell="A1">
      <selection activeCell="D19" sqref="D19"/>
    </sheetView>
  </sheetViews>
  <sheetFormatPr defaultColWidth="9.00390625" defaultRowHeight="12.75" customHeight="1" outlineLevelCol="1"/>
  <cols>
    <col min="1" max="1" width="4.00390625" style="98" customWidth="1"/>
    <col min="2" max="2" width="5.75390625" style="98" customWidth="1"/>
    <col min="3" max="3" width="3.875" style="98" hidden="1" customWidth="1"/>
    <col min="4" max="4" width="20.625" style="98" bestFit="1" customWidth="1" outlineLevel="1"/>
    <col min="5" max="5" width="37.75390625" style="98" customWidth="1" outlineLevel="1"/>
    <col min="6" max="6" width="4.375" style="98" hidden="1" customWidth="1" outlineLevel="1"/>
    <col min="7" max="7" width="5.75390625" style="98" bestFit="1" customWidth="1" outlineLevel="1"/>
    <col min="8" max="8" width="9.25390625" style="98" bestFit="1" customWidth="1" outlineLevel="1"/>
    <col min="9" max="9" width="9.25390625" style="98" bestFit="1" customWidth="1"/>
    <col min="10" max="10" width="5.375" style="103" hidden="1" customWidth="1"/>
    <col min="11" max="11" width="3.25390625" style="103" customWidth="1"/>
    <col min="12" max="12" width="5.75390625" style="113" hidden="1" customWidth="1" outlineLevel="1"/>
    <col min="13" max="13" width="3.625" style="103" customWidth="1" collapsed="1"/>
    <col min="14" max="14" width="5.75390625" style="113" hidden="1" customWidth="1" outlineLevel="1"/>
    <col min="15" max="15" width="3.25390625" style="103" customWidth="1" collapsed="1"/>
    <col min="16" max="16" width="4.625" style="113" hidden="1" customWidth="1" outlineLevel="1"/>
    <col min="17" max="17" width="3.625" style="103" bestFit="1" customWidth="1" collapsed="1"/>
    <col min="18" max="18" width="6.375" style="113" bestFit="1" customWidth="1" outlineLevel="1"/>
    <col min="19" max="19" width="3.00390625" style="106" hidden="1" customWidth="1"/>
    <col min="20" max="20" width="5.75390625" style="113" hidden="1" customWidth="1" outlineLevel="1"/>
    <col min="21" max="21" width="4.75390625" style="98" hidden="1" customWidth="1"/>
    <col min="22" max="22" width="4.625" style="113" hidden="1" customWidth="1" outlineLevel="1"/>
    <col min="23" max="23" width="5.125" style="98" hidden="1" customWidth="1"/>
    <col min="24" max="24" width="3.25390625" style="113" bestFit="1" customWidth="1" outlineLevel="1"/>
    <col min="25" max="25" width="2.875" style="98" customWidth="1"/>
    <col min="26" max="26" width="7.375" style="98" customWidth="1"/>
    <col min="27" max="27" width="5.375" style="113" customWidth="1"/>
    <col min="28" max="28" width="4.625" style="103" customWidth="1"/>
    <col min="29" max="29" width="5.875" style="113" customWidth="1"/>
    <col min="30" max="30" width="8.125" style="113" bestFit="1" customWidth="1"/>
    <col min="31" max="31" width="8.375" style="98" hidden="1" customWidth="1"/>
    <col min="32" max="32" width="4.00390625" style="98" customWidth="1" outlineLevel="1"/>
    <col min="33" max="33" width="8.125" style="124" customWidth="1" outlineLevel="1"/>
    <col min="34" max="34" width="3.75390625" style="98" customWidth="1" outlineLevel="1"/>
    <col min="35" max="35" width="3.25390625" style="107" hidden="1" customWidth="1"/>
    <col min="36" max="36" width="12.875" style="98" customWidth="1"/>
    <col min="37" max="37" width="11.00390625" style="98" customWidth="1"/>
    <col min="38" max="38" width="12.75390625" style="98" customWidth="1"/>
    <col min="39" max="16384" width="8.875" style="98" customWidth="1"/>
  </cols>
  <sheetData>
    <row r="1" spans="1:61" s="3" customFormat="1" ht="15" customHeight="1">
      <c r="A1" s="214" t="s">
        <v>34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1"/>
      <c r="AK1" s="1"/>
      <c r="AL1" s="1"/>
      <c r="AM1" s="1"/>
      <c r="AN1" s="1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s="3" customFormat="1" ht="13.5" thickBot="1">
      <c r="A2" s="215" t="s">
        <v>65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6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4"/>
      <c r="AK2" s="4"/>
      <c r="AL2" s="4"/>
      <c r="AM2" s="4"/>
      <c r="AN2" s="4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44" s="5" customFormat="1" ht="14.25" thickBot="1" thickTop="1">
      <c r="A3" s="6" t="s">
        <v>25</v>
      </c>
      <c r="D3" s="7"/>
      <c r="E3" s="7"/>
      <c r="F3" s="7"/>
      <c r="G3" s="7"/>
      <c r="H3" s="7"/>
      <c r="I3" s="8"/>
      <c r="J3" s="9"/>
      <c r="K3" s="9"/>
      <c r="L3" s="12"/>
      <c r="M3" s="10"/>
      <c r="N3" s="12"/>
      <c r="O3" s="11"/>
      <c r="P3" s="12"/>
      <c r="Q3" s="11"/>
      <c r="R3" s="12"/>
      <c r="S3" s="7"/>
      <c r="T3" s="12"/>
      <c r="U3" s="13"/>
      <c r="V3" s="14"/>
      <c r="W3" s="13"/>
      <c r="X3" s="14"/>
      <c r="Z3" s="15"/>
      <c r="AA3" s="16"/>
      <c r="AB3" s="15"/>
      <c r="AC3" s="16"/>
      <c r="AD3" s="16"/>
      <c r="AE3" s="15"/>
      <c r="AF3" s="15"/>
      <c r="AG3" s="120"/>
      <c r="AH3" s="17" t="s">
        <v>20</v>
      </c>
      <c r="AJ3" s="15"/>
      <c r="AR3" s="18"/>
    </row>
    <row r="4" spans="1:35" s="34" customFormat="1" ht="204" customHeight="1" thickBot="1">
      <c r="A4" s="19" t="s">
        <v>0</v>
      </c>
      <c r="B4" s="20" t="s">
        <v>1</v>
      </c>
      <c r="C4" s="21" t="s">
        <v>29</v>
      </c>
      <c r="D4" s="22" t="s">
        <v>2</v>
      </c>
      <c r="E4" s="22" t="s">
        <v>3</v>
      </c>
      <c r="F4" s="114" t="s">
        <v>4</v>
      </c>
      <c r="G4" s="20" t="s">
        <v>5</v>
      </c>
      <c r="H4" s="21" t="s">
        <v>6</v>
      </c>
      <c r="I4" s="23" t="s">
        <v>7</v>
      </c>
      <c r="J4" s="24" t="s">
        <v>8</v>
      </c>
      <c r="K4" s="25" t="s">
        <v>21</v>
      </c>
      <c r="L4" s="27" t="s">
        <v>9</v>
      </c>
      <c r="M4" s="26" t="s">
        <v>23</v>
      </c>
      <c r="N4" s="27" t="s">
        <v>9</v>
      </c>
      <c r="O4" s="26" t="s">
        <v>35</v>
      </c>
      <c r="P4" s="27" t="s">
        <v>9</v>
      </c>
      <c r="Q4" s="26" t="s">
        <v>38</v>
      </c>
      <c r="R4" s="27" t="s">
        <v>9</v>
      </c>
      <c r="S4" s="26"/>
      <c r="T4" s="27" t="s">
        <v>9</v>
      </c>
      <c r="U4" s="26"/>
      <c r="V4" s="27" t="s">
        <v>9</v>
      </c>
      <c r="W4" s="26" t="s">
        <v>37</v>
      </c>
      <c r="X4" s="28" t="s">
        <v>9</v>
      </c>
      <c r="Y4" s="171" t="s">
        <v>10</v>
      </c>
      <c r="Z4" s="29" t="s">
        <v>11</v>
      </c>
      <c r="AA4" s="30" t="s">
        <v>12</v>
      </c>
      <c r="AB4" s="31" t="s">
        <v>13</v>
      </c>
      <c r="AC4" s="172" t="s">
        <v>14</v>
      </c>
      <c r="AD4" s="185" t="s">
        <v>31</v>
      </c>
      <c r="AE4" s="183" t="s">
        <v>32</v>
      </c>
      <c r="AF4" s="33" t="s">
        <v>15</v>
      </c>
      <c r="AG4" s="121" t="s">
        <v>16</v>
      </c>
      <c r="AH4" s="23" t="s">
        <v>17</v>
      </c>
      <c r="AI4" s="23" t="s">
        <v>18</v>
      </c>
    </row>
    <row r="5" spans="1:37" s="40" customFormat="1" ht="33.75">
      <c r="A5" s="127">
        <v>1</v>
      </c>
      <c r="B5" s="209">
        <v>1</v>
      </c>
      <c r="C5" s="138" t="s">
        <v>40</v>
      </c>
      <c r="D5" s="210" t="s">
        <v>58</v>
      </c>
      <c r="E5" s="211" t="s">
        <v>51</v>
      </c>
      <c r="F5" s="71"/>
      <c r="G5" s="180">
        <v>0</v>
      </c>
      <c r="H5" s="182">
        <v>0.44305555555555554</v>
      </c>
      <c r="I5" s="181">
        <v>0.4632407407407408</v>
      </c>
      <c r="J5" s="194">
        <v>0</v>
      </c>
      <c r="K5" s="184">
        <v>0</v>
      </c>
      <c r="L5" s="195"/>
      <c r="M5" s="36">
        <v>0</v>
      </c>
      <c r="N5" s="195"/>
      <c r="O5" s="36">
        <v>0</v>
      </c>
      <c r="P5" s="196"/>
      <c r="Q5" s="177">
        <v>6</v>
      </c>
      <c r="R5" s="198">
        <v>0.004050925925925926</v>
      </c>
      <c r="S5" s="36"/>
      <c r="T5" s="195"/>
      <c r="U5" s="36"/>
      <c r="V5" s="196"/>
      <c r="W5" s="36"/>
      <c r="X5" s="197"/>
      <c r="Y5" s="173">
        <f aca="true" t="shared" si="0" ref="Y5:Y11">COUNTIF(K5:X5,"сн")</f>
        <v>0</v>
      </c>
      <c r="Z5" s="128">
        <f aca="true" t="shared" si="1" ref="Z5:Z11">IF(I5=0,"не фин.",I5-H5)</f>
        <v>0.02018518518518525</v>
      </c>
      <c r="AA5" s="193">
        <v>0.004050925925925926</v>
      </c>
      <c r="AB5" s="130">
        <f aca="true" t="shared" si="2" ref="AB5:AB12">SUM(K5,M5,O5,Q5,S5,U5,W5)</f>
        <v>6</v>
      </c>
      <c r="AC5" s="174">
        <f aca="true" t="shared" si="3" ref="AC5:AC12">AB5/86400*30</f>
        <v>0.0020833333333333333</v>
      </c>
      <c r="AD5" s="208">
        <f aca="true" t="shared" si="4" ref="AD5:AD11">IF(I5=0," ",Z5-AA5+AC5)</f>
        <v>0.018217592592592657</v>
      </c>
      <c r="AE5" s="132">
        <f aca="true" t="shared" si="5" ref="AE5:AE12">IF(Y5&gt;0," ",AD5)</f>
        <v>0.018217592592592657</v>
      </c>
      <c r="AF5" s="133">
        <f aca="true" t="shared" si="6" ref="AF5:AF12">IF(AE5=" "," ",RANK(AE5,$AE$5:$AE$12,1))</f>
        <v>1</v>
      </c>
      <c r="AG5" s="134">
        <f aca="true" t="shared" si="7" ref="AG5:AG12">IF(AE5=" "," ",AE5/MIN($AE$5:$AE$12)*100)</f>
        <v>100</v>
      </c>
      <c r="AH5" s="135" t="s">
        <v>63</v>
      </c>
      <c r="AI5" s="76"/>
      <c r="AK5" s="41"/>
    </row>
    <row r="6" spans="1:35" s="40" customFormat="1" ht="33.75">
      <c r="A6" s="42">
        <v>2</v>
      </c>
      <c r="B6" s="188">
        <v>2</v>
      </c>
      <c r="C6" s="43" t="s">
        <v>40</v>
      </c>
      <c r="D6" s="177" t="s">
        <v>47</v>
      </c>
      <c r="E6" s="212" t="s">
        <v>55</v>
      </c>
      <c r="F6" s="46"/>
      <c r="G6" s="179">
        <v>0</v>
      </c>
      <c r="H6" s="181">
        <v>0.46597222222222223</v>
      </c>
      <c r="I6" s="48">
        <v>0.48778935185185185</v>
      </c>
      <c r="J6" s="61">
        <v>0</v>
      </c>
      <c r="K6" s="62">
        <v>0</v>
      </c>
      <c r="L6" s="116"/>
      <c r="M6" s="51">
        <v>0</v>
      </c>
      <c r="N6" s="116"/>
      <c r="O6" s="63">
        <v>0</v>
      </c>
      <c r="P6" s="64"/>
      <c r="Q6" s="63">
        <v>3</v>
      </c>
      <c r="R6" s="199">
        <v>0.00037037037037037035</v>
      </c>
      <c r="S6" s="51"/>
      <c r="T6" s="116"/>
      <c r="U6" s="63"/>
      <c r="V6" s="64"/>
      <c r="W6" s="63"/>
      <c r="X6" s="65"/>
      <c r="Y6" s="50">
        <f t="shared" si="0"/>
        <v>0</v>
      </c>
      <c r="Z6" s="48">
        <f t="shared" si="1"/>
        <v>0.021817129629629617</v>
      </c>
      <c r="AA6" s="129">
        <f>SUM(L6,N6,P6,R6,T6,V6,X6)</f>
        <v>0.00037037037037037035</v>
      </c>
      <c r="AB6" s="51">
        <f t="shared" si="2"/>
        <v>3</v>
      </c>
      <c r="AC6" s="119">
        <f t="shared" si="3"/>
        <v>0.0010416666666666667</v>
      </c>
      <c r="AD6" s="187">
        <f t="shared" si="4"/>
        <v>0.02248842592592591</v>
      </c>
      <c r="AE6" s="126">
        <f t="shared" si="5"/>
        <v>0.02248842592592591</v>
      </c>
      <c r="AF6" s="67">
        <f t="shared" si="6"/>
        <v>2</v>
      </c>
      <c r="AG6" s="122">
        <f t="shared" si="7"/>
        <v>123.44345616264243</v>
      </c>
      <c r="AH6" s="56" t="s">
        <v>64</v>
      </c>
      <c r="AI6" s="57"/>
    </row>
    <row r="7" spans="1:35" s="40" customFormat="1" ht="22.5">
      <c r="A7" s="42">
        <v>3</v>
      </c>
      <c r="B7" s="188">
        <v>4</v>
      </c>
      <c r="C7" s="43" t="s">
        <v>40</v>
      </c>
      <c r="D7" s="177" t="s">
        <v>42</v>
      </c>
      <c r="E7" s="212" t="s">
        <v>49</v>
      </c>
      <c r="F7" s="46"/>
      <c r="G7" s="179">
        <v>0</v>
      </c>
      <c r="H7" s="181">
        <v>0.4305555555555556</v>
      </c>
      <c r="I7" s="181">
        <v>0.4523263888888889</v>
      </c>
      <c r="J7" s="61">
        <v>0</v>
      </c>
      <c r="K7" s="62">
        <v>0</v>
      </c>
      <c r="L7" s="116"/>
      <c r="M7" s="51">
        <v>1</v>
      </c>
      <c r="N7" s="116"/>
      <c r="O7" s="63">
        <v>6</v>
      </c>
      <c r="P7" s="64"/>
      <c r="Q7" s="177">
        <v>0</v>
      </c>
      <c r="R7" s="200"/>
      <c r="S7" s="51"/>
      <c r="T7" s="116"/>
      <c r="U7" s="63"/>
      <c r="V7" s="64"/>
      <c r="W7" s="63"/>
      <c r="X7" s="65"/>
      <c r="Y7" s="173">
        <f t="shared" si="0"/>
        <v>0</v>
      </c>
      <c r="Z7" s="48">
        <f t="shared" si="1"/>
        <v>0.021770833333333295</v>
      </c>
      <c r="AA7" s="54">
        <v>0</v>
      </c>
      <c r="AB7" s="36">
        <f t="shared" si="2"/>
        <v>7</v>
      </c>
      <c r="AC7" s="175">
        <f t="shared" si="3"/>
        <v>0.0024305555555555556</v>
      </c>
      <c r="AD7" s="187">
        <f t="shared" si="4"/>
        <v>0.02420138888888885</v>
      </c>
      <c r="AE7" s="126">
        <f t="shared" si="5"/>
        <v>0.02420138888888885</v>
      </c>
      <c r="AF7" s="67">
        <f t="shared" si="6"/>
        <v>3</v>
      </c>
      <c r="AG7" s="122">
        <f t="shared" si="7"/>
        <v>132.84625158830937</v>
      </c>
      <c r="AH7" s="56" t="s">
        <v>64</v>
      </c>
      <c r="AI7" s="59"/>
    </row>
    <row r="8" spans="1:35" s="40" customFormat="1" ht="33.75">
      <c r="A8" s="42">
        <v>4</v>
      </c>
      <c r="B8" s="186">
        <v>5</v>
      </c>
      <c r="C8" s="43" t="s">
        <v>40</v>
      </c>
      <c r="D8" s="177" t="s">
        <v>46</v>
      </c>
      <c r="E8" s="212" t="s">
        <v>54</v>
      </c>
      <c r="F8" s="46"/>
      <c r="G8" s="180">
        <v>0</v>
      </c>
      <c r="H8" s="182">
        <v>0.4597222222222222</v>
      </c>
      <c r="I8" s="48">
        <v>0.48078703703703707</v>
      </c>
      <c r="J8" s="49">
        <v>0</v>
      </c>
      <c r="K8" s="50">
        <v>0</v>
      </c>
      <c r="L8" s="54"/>
      <c r="M8" s="51">
        <v>6</v>
      </c>
      <c r="N8" s="54"/>
      <c r="O8" s="51">
        <v>25</v>
      </c>
      <c r="P8" s="52"/>
      <c r="Q8" s="51">
        <v>0</v>
      </c>
      <c r="R8" s="199"/>
      <c r="S8" s="51"/>
      <c r="T8" s="54"/>
      <c r="U8" s="51"/>
      <c r="V8" s="52"/>
      <c r="W8" s="51"/>
      <c r="X8" s="53"/>
      <c r="Y8" s="50">
        <f t="shared" si="0"/>
        <v>0</v>
      </c>
      <c r="Z8" s="48">
        <f t="shared" si="1"/>
        <v>0.02106481481481487</v>
      </c>
      <c r="AA8" s="118">
        <f>SUM(L8,N8,P8,R8,T8,V8,X8)</f>
        <v>0</v>
      </c>
      <c r="AB8" s="51">
        <f t="shared" si="2"/>
        <v>31</v>
      </c>
      <c r="AC8" s="119">
        <f t="shared" si="3"/>
        <v>0.010763888888888889</v>
      </c>
      <c r="AD8" s="187">
        <f t="shared" si="4"/>
        <v>0.03182870370370376</v>
      </c>
      <c r="AE8" s="126">
        <f t="shared" si="5"/>
        <v>0.03182870370370376</v>
      </c>
      <c r="AF8" s="67">
        <f t="shared" si="6"/>
        <v>4</v>
      </c>
      <c r="AG8" s="122">
        <f t="shared" si="7"/>
        <v>174.7141041931382</v>
      </c>
      <c r="AH8" s="60"/>
      <c r="AI8" s="57"/>
    </row>
    <row r="9" spans="1:35" s="66" customFormat="1" ht="33.75">
      <c r="A9" s="42">
        <v>5</v>
      </c>
      <c r="B9" s="186">
        <v>11</v>
      </c>
      <c r="C9" s="43" t="s">
        <v>40</v>
      </c>
      <c r="D9" s="178" t="s">
        <v>44</v>
      </c>
      <c r="E9" s="212" t="s">
        <v>52</v>
      </c>
      <c r="F9" s="46"/>
      <c r="G9" s="180">
        <v>0</v>
      </c>
      <c r="H9" s="182">
        <v>0.4534722222222222</v>
      </c>
      <c r="I9" s="181">
        <v>0.4750925925925926</v>
      </c>
      <c r="J9" s="49">
        <v>0</v>
      </c>
      <c r="K9" s="50">
        <v>6</v>
      </c>
      <c r="L9" s="54"/>
      <c r="M9" s="51">
        <v>0</v>
      </c>
      <c r="N9" s="54"/>
      <c r="O9" s="51" t="s">
        <v>57</v>
      </c>
      <c r="P9" s="52"/>
      <c r="Q9" s="177">
        <v>6</v>
      </c>
      <c r="R9" s="199"/>
      <c r="S9" s="51"/>
      <c r="T9" s="54"/>
      <c r="U9" s="51"/>
      <c r="V9" s="52"/>
      <c r="W9" s="51"/>
      <c r="X9" s="53"/>
      <c r="Y9" s="173">
        <f t="shared" si="0"/>
        <v>1</v>
      </c>
      <c r="Z9" s="48">
        <f t="shared" si="1"/>
        <v>0.0216203703703704</v>
      </c>
      <c r="AA9" s="54">
        <f>SUM(L9,N9,P9,R9,T9,V9,X9)</f>
        <v>0</v>
      </c>
      <c r="AB9" s="36">
        <f t="shared" si="2"/>
        <v>12</v>
      </c>
      <c r="AC9" s="175">
        <f t="shared" si="3"/>
        <v>0.004166666666666667</v>
      </c>
      <c r="AD9" s="187">
        <f t="shared" si="4"/>
        <v>0.025787037037037067</v>
      </c>
      <c r="AE9" s="126" t="str">
        <f t="shared" si="5"/>
        <v> </v>
      </c>
      <c r="AF9" s="67" t="str">
        <f t="shared" si="6"/>
        <v> </v>
      </c>
      <c r="AG9" s="122" t="str">
        <f t="shared" si="7"/>
        <v> </v>
      </c>
      <c r="AH9" s="60"/>
      <c r="AI9" s="57"/>
    </row>
    <row r="10" spans="1:35" s="66" customFormat="1" ht="33.75">
      <c r="A10" s="42">
        <v>6</v>
      </c>
      <c r="B10" s="186">
        <v>3</v>
      </c>
      <c r="C10" s="43" t="s">
        <v>40</v>
      </c>
      <c r="D10" s="177" t="s">
        <v>45</v>
      </c>
      <c r="E10" s="212" t="s">
        <v>53</v>
      </c>
      <c r="F10" s="46"/>
      <c r="G10" s="180">
        <v>0</v>
      </c>
      <c r="H10" s="182">
        <v>0.4756944444444444</v>
      </c>
      <c r="I10" s="48">
        <v>0.5110532407407408</v>
      </c>
      <c r="J10" s="61">
        <v>0</v>
      </c>
      <c r="K10" s="62">
        <v>8</v>
      </c>
      <c r="L10" s="116"/>
      <c r="M10" s="51">
        <v>0</v>
      </c>
      <c r="N10" s="116"/>
      <c r="O10" s="63" t="s">
        <v>57</v>
      </c>
      <c r="P10" s="64"/>
      <c r="Q10" s="177">
        <v>3</v>
      </c>
      <c r="R10" s="199"/>
      <c r="S10" s="51"/>
      <c r="T10" s="116"/>
      <c r="U10" s="63"/>
      <c r="V10" s="64"/>
      <c r="W10" s="63"/>
      <c r="X10" s="65"/>
      <c r="Y10" s="50">
        <f t="shared" si="0"/>
        <v>1</v>
      </c>
      <c r="Z10" s="48">
        <f t="shared" si="1"/>
        <v>0.035358796296296346</v>
      </c>
      <c r="AA10" s="118">
        <f>SUM(L10,N10,P10,R10,T10,V10,X10)</f>
        <v>0</v>
      </c>
      <c r="AB10" s="51">
        <f t="shared" si="2"/>
        <v>11</v>
      </c>
      <c r="AC10" s="119">
        <f t="shared" si="3"/>
        <v>0.003819444444444444</v>
      </c>
      <c r="AD10" s="187">
        <f t="shared" si="4"/>
        <v>0.03917824074074079</v>
      </c>
      <c r="AE10" s="126" t="str">
        <f t="shared" si="5"/>
        <v> </v>
      </c>
      <c r="AF10" s="67" t="str">
        <f t="shared" si="6"/>
        <v> </v>
      </c>
      <c r="AG10" s="122" t="str">
        <f t="shared" si="7"/>
        <v> </v>
      </c>
      <c r="AH10" s="60"/>
      <c r="AI10" s="57"/>
    </row>
    <row r="11" spans="1:35" s="66" customFormat="1" ht="33.75">
      <c r="A11" s="42">
        <v>7</v>
      </c>
      <c r="B11" s="186">
        <v>8</v>
      </c>
      <c r="C11" s="43" t="s">
        <v>40</v>
      </c>
      <c r="D11" s="177" t="s">
        <v>43</v>
      </c>
      <c r="E11" s="212" t="s">
        <v>50</v>
      </c>
      <c r="F11" s="46"/>
      <c r="G11" s="179">
        <v>0</v>
      </c>
      <c r="H11" s="181">
        <v>0.43472222222222223</v>
      </c>
      <c r="I11" s="181">
        <v>0.46979166666666666</v>
      </c>
      <c r="J11" s="49">
        <v>0</v>
      </c>
      <c r="K11" s="50">
        <v>0</v>
      </c>
      <c r="L11" s="54"/>
      <c r="M11" s="51">
        <v>0</v>
      </c>
      <c r="N11" s="54"/>
      <c r="O11" s="51" t="s">
        <v>57</v>
      </c>
      <c r="P11" s="52"/>
      <c r="Q11" s="177">
        <v>18</v>
      </c>
      <c r="R11" s="199"/>
      <c r="S11" s="51"/>
      <c r="T11" s="54"/>
      <c r="U11" s="51"/>
      <c r="V11" s="52"/>
      <c r="W11" s="51"/>
      <c r="X11" s="53"/>
      <c r="Y11" s="50">
        <f t="shared" si="0"/>
        <v>1</v>
      </c>
      <c r="Z11" s="48">
        <f t="shared" si="1"/>
        <v>0.03506944444444443</v>
      </c>
      <c r="AA11" s="54">
        <f>SUM(L11,N11,P11,R11,T11,V11,X11)</f>
        <v>0</v>
      </c>
      <c r="AB11" s="51">
        <f t="shared" si="2"/>
        <v>18</v>
      </c>
      <c r="AC11" s="119">
        <f t="shared" si="3"/>
        <v>0.00625</v>
      </c>
      <c r="AD11" s="187">
        <f t="shared" si="4"/>
        <v>0.04131944444444443</v>
      </c>
      <c r="AE11" s="126" t="str">
        <f t="shared" si="5"/>
        <v> </v>
      </c>
      <c r="AF11" s="67" t="str">
        <f t="shared" si="6"/>
        <v> </v>
      </c>
      <c r="AG11" s="122" t="str">
        <f t="shared" si="7"/>
        <v> </v>
      </c>
      <c r="AH11" s="60"/>
      <c r="AI11" s="57"/>
    </row>
    <row r="12" spans="1:35" s="66" customFormat="1" ht="29.25" thickBot="1">
      <c r="A12" s="42">
        <v>8</v>
      </c>
      <c r="B12" s="189">
        <v>10</v>
      </c>
      <c r="C12" s="146" t="s">
        <v>40</v>
      </c>
      <c r="D12" s="201" t="s">
        <v>48</v>
      </c>
      <c r="E12" s="213" t="s">
        <v>56</v>
      </c>
      <c r="F12" s="149"/>
      <c r="G12" s="190">
        <v>0</v>
      </c>
      <c r="H12" s="191">
        <v>0.48541666666666666</v>
      </c>
      <c r="I12" s="152" t="s">
        <v>59</v>
      </c>
      <c r="J12" s="202">
        <v>0</v>
      </c>
      <c r="K12" s="203">
        <v>9</v>
      </c>
      <c r="L12" s="204"/>
      <c r="M12" s="156">
        <v>0</v>
      </c>
      <c r="N12" s="204"/>
      <c r="O12" s="205">
        <v>15</v>
      </c>
      <c r="P12" s="206"/>
      <c r="Q12" s="205" t="s">
        <v>62</v>
      </c>
      <c r="R12" s="206"/>
      <c r="S12" s="156"/>
      <c r="T12" s="204"/>
      <c r="U12" s="205"/>
      <c r="V12" s="206"/>
      <c r="W12" s="205"/>
      <c r="X12" s="207"/>
      <c r="Y12" s="154" t="s">
        <v>62</v>
      </c>
      <c r="Z12" s="152" t="s">
        <v>60</v>
      </c>
      <c r="AA12" s="155">
        <f>SUM(L12,N12,P12,R12,T12,V12,X12)</f>
        <v>0</v>
      </c>
      <c r="AB12" s="156">
        <f t="shared" si="2"/>
        <v>24</v>
      </c>
      <c r="AC12" s="176">
        <f t="shared" si="3"/>
        <v>0.008333333333333333</v>
      </c>
      <c r="AD12" s="192" t="s">
        <v>61</v>
      </c>
      <c r="AE12" s="126" t="str">
        <f t="shared" si="5"/>
        <v> </v>
      </c>
      <c r="AF12" s="67" t="str">
        <f t="shared" si="6"/>
        <v> </v>
      </c>
      <c r="AG12" s="122" t="str">
        <f t="shared" si="7"/>
        <v> </v>
      </c>
      <c r="AH12" s="75"/>
      <c r="AI12" s="76"/>
    </row>
    <row r="13" spans="1:35" s="66" customFormat="1" ht="9" customHeight="1">
      <c r="A13" s="83"/>
      <c r="B13" s="83"/>
      <c r="C13" s="83"/>
      <c r="D13" s="84"/>
      <c r="E13" s="84"/>
      <c r="F13" s="85"/>
      <c r="G13" s="83"/>
      <c r="H13" s="86"/>
      <c r="I13" s="87"/>
      <c r="J13" s="88"/>
      <c r="K13" s="89"/>
      <c r="L13" s="91"/>
      <c r="M13" s="90"/>
      <c r="N13" s="91"/>
      <c r="O13" s="89"/>
      <c r="P13" s="91"/>
      <c r="Q13" s="89"/>
      <c r="R13" s="91"/>
      <c r="S13" s="90"/>
      <c r="T13" s="91"/>
      <c r="U13" s="89"/>
      <c r="V13" s="91"/>
      <c r="W13" s="89"/>
      <c r="X13" s="91"/>
      <c r="Y13" s="90"/>
      <c r="Z13" s="87"/>
      <c r="AA13" s="92"/>
      <c r="AB13" s="90"/>
      <c r="AC13" s="92"/>
      <c r="AD13" s="92"/>
      <c r="AE13" s="93"/>
      <c r="AF13" s="94"/>
      <c r="AG13" s="123"/>
      <c r="AH13" s="95"/>
      <c r="AI13" s="96"/>
    </row>
    <row r="14" spans="1:39" ht="12.75" customHeight="1">
      <c r="A14" s="97"/>
      <c r="B14" s="97"/>
      <c r="C14" s="97"/>
      <c r="E14" s="99" t="s">
        <v>19</v>
      </c>
      <c r="F14" s="100"/>
      <c r="G14" s="101">
        <f>SUM(G5:G10)</f>
        <v>0</v>
      </c>
      <c r="H14" s="97"/>
      <c r="I14" s="97"/>
      <c r="J14" s="97"/>
      <c r="K14" s="97"/>
      <c r="L14" s="105"/>
      <c r="M14" s="102" t="s">
        <v>41</v>
      </c>
      <c r="O14" s="102"/>
      <c r="P14" s="104"/>
      <c r="R14" s="105"/>
      <c r="T14" s="105"/>
      <c r="V14" s="105"/>
      <c r="X14" s="105"/>
      <c r="AA14" s="105"/>
      <c r="AB14" s="97"/>
      <c r="AC14" s="105"/>
      <c r="AD14" s="105"/>
      <c r="AL14" s="108"/>
      <c r="AM14" s="108"/>
    </row>
    <row r="15" spans="2:35" s="109" customFormat="1" ht="19.5" customHeight="1">
      <c r="B15" t="s">
        <v>26</v>
      </c>
      <c r="E15" s="110"/>
      <c r="F15" s="110"/>
      <c r="G15" s="110"/>
      <c r="H15" s="110"/>
      <c r="I15" s="110"/>
      <c r="J15" s="110"/>
      <c r="K15" s="110"/>
      <c r="L15" s="111"/>
      <c r="M15" t="s">
        <v>27</v>
      </c>
      <c r="N15" s="111"/>
      <c r="O15" s="110"/>
      <c r="P15" s="111"/>
      <c r="Q15" s="110"/>
      <c r="R15" s="111"/>
      <c r="S15" s="110"/>
      <c r="T15" s="111"/>
      <c r="U15" s="110"/>
      <c r="V15" s="111"/>
      <c r="W15" s="110"/>
      <c r="X15" s="111"/>
      <c r="Y15" s="110"/>
      <c r="Z15" s="110"/>
      <c r="AA15" s="111"/>
      <c r="AB15" s="110"/>
      <c r="AC15" s="111"/>
      <c r="AD15" s="111"/>
      <c r="AE15" s="110"/>
      <c r="AG15" s="125"/>
      <c r="AI15" s="112"/>
    </row>
    <row r="16" spans="3:35" s="109" customFormat="1" ht="24" customHeight="1"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7"/>
      <c r="S16" s="136"/>
      <c r="T16" s="136"/>
      <c r="U16" s="136"/>
      <c r="V16" s="136"/>
      <c r="W16" s="136"/>
      <c r="X16" s="137"/>
      <c r="Y16" s="136"/>
      <c r="Z16" s="136"/>
      <c r="AA16" s="136"/>
      <c r="AB16" s="110"/>
      <c r="AC16" s="111"/>
      <c r="AD16" s="111"/>
      <c r="AE16" s="110"/>
      <c r="AG16" s="125"/>
      <c r="AI16" s="112"/>
    </row>
    <row r="18" spans="1:37" s="40" customFormat="1" ht="22.5" hidden="1">
      <c r="A18" s="127">
        <v>1</v>
      </c>
      <c r="B18" s="68">
        <v>12</v>
      </c>
      <c r="C18" s="68">
        <v>0</v>
      </c>
      <c r="D18" s="69" t="s">
        <v>33</v>
      </c>
      <c r="E18" s="70" t="s">
        <v>30</v>
      </c>
      <c r="F18" s="71"/>
      <c r="G18" s="139">
        <v>44</v>
      </c>
      <c r="H18" s="72">
        <v>0.4305555555555556</v>
      </c>
      <c r="I18" s="73">
        <v>0.43454861111111115</v>
      </c>
      <c r="J18" s="74">
        <v>0</v>
      </c>
      <c r="K18" s="35"/>
      <c r="L18" s="115"/>
      <c r="M18" s="36"/>
      <c r="N18" s="115"/>
      <c r="O18" s="37"/>
      <c r="P18" s="38"/>
      <c r="Q18" s="37"/>
      <c r="R18" s="38"/>
      <c r="S18" s="36"/>
      <c r="T18" s="115"/>
      <c r="U18" s="37"/>
      <c r="V18" s="38"/>
      <c r="W18" s="37"/>
      <c r="X18" s="39"/>
      <c r="Y18" s="117">
        <f>COUNTIF(K18:X18,"сн")</f>
        <v>0</v>
      </c>
      <c r="Z18" s="128">
        <f>IF(I18=0,"не фин.",I18-H18)</f>
        <v>0.003993055555555569</v>
      </c>
      <c r="AA18" s="129">
        <f>SUM(L18,N18,P18,R18,T18,V18,X18)</f>
        <v>0</v>
      </c>
      <c r="AB18" s="130">
        <f>SUM(K18,M18,O18,Q18,S18,U18,W18)</f>
        <v>0</v>
      </c>
      <c r="AC18" s="131">
        <f>AB18/86400*30</f>
        <v>0</v>
      </c>
      <c r="AD18" s="55">
        <f>IF(I18=0," ",Z18-AA18+AC18)</f>
        <v>0.003993055555555569</v>
      </c>
      <c r="AE18" s="132">
        <f>IF(Y18&gt;0," ",AD18)</f>
        <v>0.003993055555555569</v>
      </c>
      <c r="AF18" s="133" t="e">
        <f>IF(AE18=" "," ",RANK(AE18,$AE$5:$AE$12,1))</f>
        <v>#N/A</v>
      </c>
      <c r="AG18" s="134">
        <f>IF(AE18=" "," ",AE18/MIN($AE$5:$AE$12)*100)</f>
        <v>21.918678526048282</v>
      </c>
      <c r="AH18" s="135"/>
      <c r="AI18" s="76"/>
      <c r="AK18" s="41"/>
    </row>
  </sheetData>
  <mergeCells count="2">
    <mergeCell ref="A1:AI1"/>
    <mergeCell ref="A2:AI2"/>
  </mergeCells>
  <printOptions/>
  <pageMargins left="0.34" right="0.38" top="0.49" bottom="0.47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6"/>
  <sheetViews>
    <sheetView tabSelected="1" zoomScale="75" zoomScaleNormal="75" workbookViewId="0" topLeftCell="A1">
      <selection activeCell="N12" sqref="N12"/>
    </sheetView>
  </sheetViews>
  <sheetFormatPr defaultColWidth="9.00390625" defaultRowHeight="12.75" customHeight="1" outlineLevelCol="1"/>
  <cols>
    <col min="1" max="1" width="4.00390625" style="98" customWidth="1"/>
    <col min="2" max="2" width="5.75390625" style="98" customWidth="1"/>
    <col min="3" max="3" width="3.875" style="98" customWidth="1"/>
    <col min="4" max="4" width="15.625" style="98" customWidth="1" outlineLevel="1"/>
    <col min="5" max="5" width="37.75390625" style="98" customWidth="1" outlineLevel="1"/>
    <col min="6" max="6" width="4.375" style="98" hidden="1" customWidth="1" outlineLevel="1"/>
    <col min="7" max="7" width="5.75390625" style="98" bestFit="1" customWidth="1" outlineLevel="1"/>
    <col min="8" max="8" width="7.75390625" style="98" customWidth="1" outlineLevel="1"/>
    <col min="9" max="9" width="8.75390625" style="98" customWidth="1"/>
    <col min="10" max="10" width="5.375" style="103" hidden="1" customWidth="1"/>
    <col min="11" max="11" width="3.25390625" style="103" customWidth="1"/>
    <col min="12" max="12" width="5.75390625" style="113" customWidth="1" outlineLevel="1"/>
    <col min="13" max="13" width="3.625" style="103" customWidth="1"/>
    <col min="14" max="14" width="5.75390625" style="113" customWidth="1" outlineLevel="1"/>
    <col min="15" max="15" width="3.25390625" style="103" customWidth="1"/>
    <col min="16" max="16" width="4.625" style="113" customWidth="1" outlineLevel="1"/>
    <col min="17" max="17" width="2.875" style="103" customWidth="1"/>
    <col min="18" max="18" width="4.625" style="113" hidden="1" customWidth="1" outlineLevel="1"/>
    <col min="19" max="19" width="3.00390625" style="106" hidden="1" customWidth="1" collapsed="1"/>
    <col min="20" max="20" width="5.75390625" style="113" hidden="1" customWidth="1" outlineLevel="1"/>
    <col min="21" max="21" width="4.75390625" style="98" hidden="1" customWidth="1" collapsed="1"/>
    <col min="22" max="22" width="4.625" style="113" hidden="1" customWidth="1" outlineLevel="1"/>
    <col min="23" max="23" width="5.125" style="98" hidden="1" customWidth="1" collapsed="1"/>
    <col min="24" max="24" width="5.00390625" style="113" customWidth="1" outlineLevel="1"/>
    <col min="25" max="25" width="2.875" style="98" customWidth="1"/>
    <col min="26" max="26" width="7.375" style="98" customWidth="1"/>
    <col min="27" max="27" width="5.375" style="113" customWidth="1"/>
    <col min="28" max="28" width="4.625" style="103" customWidth="1"/>
    <col min="29" max="29" width="5.875" style="113" customWidth="1"/>
    <col min="30" max="30" width="8.125" style="113" bestFit="1" customWidth="1"/>
    <col min="31" max="31" width="8.375" style="98" customWidth="1"/>
    <col min="32" max="32" width="4.00390625" style="98" customWidth="1" outlineLevel="1"/>
    <col min="33" max="33" width="8.125" style="124" customWidth="1" outlineLevel="1"/>
    <col min="34" max="34" width="3.75390625" style="98" customWidth="1" outlineLevel="1"/>
    <col min="35" max="35" width="3.25390625" style="107" customWidth="1"/>
    <col min="36" max="36" width="12.875" style="98" customWidth="1"/>
    <col min="37" max="37" width="11.00390625" style="98" customWidth="1"/>
    <col min="38" max="38" width="12.75390625" style="98" customWidth="1"/>
    <col min="39" max="16384" width="8.875" style="98" customWidth="1"/>
  </cols>
  <sheetData>
    <row r="1" spans="1:61" s="3" customFormat="1" ht="15" customHeight="1">
      <c r="A1" s="214" t="s">
        <v>34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1"/>
      <c r="AK1" s="1"/>
      <c r="AL1" s="1"/>
      <c r="AM1" s="1"/>
      <c r="AN1" s="1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s="3" customFormat="1" ht="13.5" thickBot="1">
      <c r="A2" s="215" t="s">
        <v>39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6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4"/>
      <c r="AK2" s="4"/>
      <c r="AL2" s="4"/>
      <c r="AM2" s="4"/>
      <c r="AN2" s="4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44" s="5" customFormat="1" ht="14.25" thickBot="1" thickTop="1">
      <c r="A3" s="6" t="s">
        <v>25</v>
      </c>
      <c r="D3" s="7"/>
      <c r="E3" s="7"/>
      <c r="F3" s="7"/>
      <c r="G3" s="7"/>
      <c r="H3" s="7"/>
      <c r="I3" s="8"/>
      <c r="J3" s="9"/>
      <c r="K3" s="9"/>
      <c r="L3" s="12"/>
      <c r="M3" s="10"/>
      <c r="N3" s="12"/>
      <c r="O3" s="11"/>
      <c r="P3" s="12"/>
      <c r="Q3" s="11"/>
      <c r="R3" s="12"/>
      <c r="S3" s="7"/>
      <c r="T3" s="12"/>
      <c r="U3" s="13"/>
      <c r="V3" s="14"/>
      <c r="W3" s="13"/>
      <c r="X3" s="14"/>
      <c r="Z3" s="15"/>
      <c r="AA3" s="16"/>
      <c r="AB3" s="15"/>
      <c r="AC3" s="16"/>
      <c r="AD3" s="16"/>
      <c r="AE3" s="15"/>
      <c r="AF3" s="15"/>
      <c r="AG3" s="145"/>
      <c r="AH3" s="15"/>
      <c r="AI3" s="17" t="s">
        <v>20</v>
      </c>
      <c r="AJ3" s="15"/>
      <c r="AR3" s="18"/>
    </row>
    <row r="4" spans="1:35" s="34" customFormat="1" ht="204" customHeight="1" thickBot="1">
      <c r="A4" s="19" t="s">
        <v>0</v>
      </c>
      <c r="B4" s="20" t="s">
        <v>1</v>
      </c>
      <c r="C4" s="21" t="s">
        <v>29</v>
      </c>
      <c r="D4" s="22" t="s">
        <v>2</v>
      </c>
      <c r="E4" s="22" t="s">
        <v>3</v>
      </c>
      <c r="F4" s="114" t="s">
        <v>4</v>
      </c>
      <c r="G4" s="20" t="s">
        <v>5</v>
      </c>
      <c r="H4" s="21" t="s">
        <v>6</v>
      </c>
      <c r="I4" s="23" t="s">
        <v>7</v>
      </c>
      <c r="J4" s="24" t="s">
        <v>8</v>
      </c>
      <c r="K4" s="25" t="s">
        <v>21</v>
      </c>
      <c r="L4" s="27" t="s">
        <v>9</v>
      </c>
      <c r="M4" s="26" t="s">
        <v>23</v>
      </c>
      <c r="N4" s="27" t="s">
        <v>9</v>
      </c>
      <c r="O4" s="26" t="s">
        <v>35</v>
      </c>
      <c r="P4" s="27" t="s">
        <v>9</v>
      </c>
      <c r="Q4" s="26" t="s">
        <v>38</v>
      </c>
      <c r="R4" s="27" t="s">
        <v>9</v>
      </c>
      <c r="S4" s="26" t="s">
        <v>36</v>
      </c>
      <c r="T4" s="27" t="s">
        <v>9</v>
      </c>
      <c r="U4" s="26" t="s">
        <v>22</v>
      </c>
      <c r="V4" s="27" t="s">
        <v>9</v>
      </c>
      <c r="W4" s="166" t="s">
        <v>24</v>
      </c>
      <c r="X4" s="161" t="s">
        <v>9</v>
      </c>
      <c r="Y4" s="171" t="s">
        <v>10</v>
      </c>
      <c r="Z4" s="29" t="s">
        <v>11</v>
      </c>
      <c r="AA4" s="30" t="s">
        <v>12</v>
      </c>
      <c r="AB4" s="31" t="s">
        <v>13</v>
      </c>
      <c r="AC4" s="172" t="s">
        <v>14</v>
      </c>
      <c r="AD4" s="141" t="s">
        <v>31</v>
      </c>
      <c r="AE4" s="32" t="s">
        <v>32</v>
      </c>
      <c r="AF4" s="33" t="s">
        <v>15</v>
      </c>
      <c r="AG4" s="121" t="s">
        <v>16</v>
      </c>
      <c r="AH4" s="23" t="s">
        <v>17</v>
      </c>
      <c r="AI4" s="23" t="s">
        <v>18</v>
      </c>
    </row>
    <row r="5" spans="1:37" s="40" customFormat="1" ht="33.75">
      <c r="A5" s="127">
        <v>1</v>
      </c>
      <c r="B5" s="68">
        <f>'1 кл-ввод'!B5</f>
        <v>1</v>
      </c>
      <c r="C5" s="68" t="str">
        <f>'1 кл-ввод'!C5</f>
        <v>В</v>
      </c>
      <c r="D5" s="69" t="str">
        <f>'1 кл-ввод'!D5</f>
        <v>Гадкий утёнок - 2</v>
      </c>
      <c r="E5" s="70" t="str">
        <f>'1 кл-ввод'!E5</f>
        <v>Постовский Леонид (б/р), Комарова Екатерина (б/р), Прокофьева Евгения (б/р), Васильева Наталья (б/р),     </v>
      </c>
      <c r="F5" s="71">
        <f>'1 кл-ввод'!F5</f>
        <v>0</v>
      </c>
      <c r="G5" s="139">
        <f>'1 кл-ввод'!G5</f>
        <v>0</v>
      </c>
      <c r="H5" s="72">
        <f>'1 кл-ввод'!H5</f>
        <v>0.44305555555555554</v>
      </c>
      <c r="I5" s="73">
        <f>'1 кл-ввод'!I5</f>
        <v>0.4632407407407408</v>
      </c>
      <c r="J5" s="74">
        <f>'1 кл-ввод'!J5</f>
        <v>0</v>
      </c>
      <c r="K5" s="35">
        <f>'1 кл-ввод'!K5</f>
        <v>0</v>
      </c>
      <c r="L5" s="115">
        <f>'1 кл-ввод'!L5</f>
        <v>0</v>
      </c>
      <c r="M5" s="36">
        <f>'1 кл-ввод'!M5</f>
        <v>0</v>
      </c>
      <c r="N5" s="115">
        <f>'1 кл-ввод'!N5</f>
        <v>0</v>
      </c>
      <c r="O5" s="37">
        <f>'1 кл-ввод'!O5</f>
        <v>0</v>
      </c>
      <c r="P5" s="38">
        <f>'1 кл-ввод'!P5</f>
        <v>0</v>
      </c>
      <c r="Q5" s="37">
        <f>'1 кл-ввод'!Q5</f>
        <v>6</v>
      </c>
      <c r="R5" s="38">
        <f>'1 кл-ввод'!R6</f>
        <v>0.00037037037037037035</v>
      </c>
      <c r="S5" s="36">
        <f>'1 кл-ввод'!S5</f>
        <v>0</v>
      </c>
      <c r="T5" s="115">
        <f>'1 кл-ввод'!T5</f>
        <v>0</v>
      </c>
      <c r="U5" s="37">
        <f>'1 кл-ввод'!U5</f>
        <v>0</v>
      </c>
      <c r="V5" s="38">
        <f>'1 кл-ввод'!V5</f>
        <v>0</v>
      </c>
      <c r="W5" s="167">
        <f>'1 кл-ввод'!W5</f>
        <v>0</v>
      </c>
      <c r="X5" s="162">
        <f>'1 кл-ввод'!X5</f>
        <v>0</v>
      </c>
      <c r="Y5" s="173">
        <f>'1 кл-ввод'!Y5</f>
        <v>0</v>
      </c>
      <c r="Z5" s="128">
        <f>'1 кл-ввод'!Z5</f>
        <v>0.02018518518518525</v>
      </c>
      <c r="AA5" s="129">
        <f>'1 кл-ввод'!AA5</f>
        <v>0.004050925925925926</v>
      </c>
      <c r="AB5" s="130">
        <f>'1 кл-ввод'!AB5</f>
        <v>6</v>
      </c>
      <c r="AC5" s="174">
        <f>'1 кл-ввод'!AC5</f>
        <v>0.0020833333333333333</v>
      </c>
      <c r="AD5" s="55">
        <f>'1 кл-ввод'!AD5</f>
        <v>0.018217592592592657</v>
      </c>
      <c r="AE5" s="132">
        <f>'1 кл-ввод'!AE5</f>
        <v>0.018217592592592657</v>
      </c>
      <c r="AF5" s="133">
        <f>'1 кл-ввод'!AF5</f>
        <v>1</v>
      </c>
      <c r="AG5" s="134">
        <f>'1 кл-ввод'!AG5</f>
        <v>100</v>
      </c>
      <c r="AH5" s="135" t="str">
        <f>'1 кл-ввод'!AH5</f>
        <v>2ю</v>
      </c>
      <c r="AI5" s="76">
        <f>'1 кл-ввод'!AI5</f>
        <v>0</v>
      </c>
      <c r="AK5" s="41"/>
    </row>
    <row r="6" spans="1:35" s="40" customFormat="1" ht="33.75">
      <c r="A6" s="42">
        <v>2</v>
      </c>
      <c r="B6" s="43">
        <f>'1 кл-ввод'!B6</f>
        <v>2</v>
      </c>
      <c r="C6" s="43" t="str">
        <f>'1 кл-ввод'!C6</f>
        <v>В</v>
      </c>
      <c r="D6" s="44" t="str">
        <f>'1 кл-ввод'!D6</f>
        <v>Гадкий утёнок - 3</v>
      </c>
      <c r="E6" s="45" t="str">
        <f>'1 кл-ввод'!E6</f>
        <v>Поплавский Александр (б/р), Генералова Елена (б/р), Яковлева Наталья (б/р), Моисеев Никита (б/р),     </v>
      </c>
      <c r="F6" s="46">
        <f>'1 кл-ввод'!F6</f>
        <v>0</v>
      </c>
      <c r="G6" s="140">
        <f>'1 кл-ввод'!G6</f>
        <v>0</v>
      </c>
      <c r="H6" s="47">
        <f>'1 кл-ввод'!H6</f>
        <v>0.46597222222222223</v>
      </c>
      <c r="I6" s="48">
        <f>'1 кл-ввод'!I6</f>
        <v>0.48778935185185185</v>
      </c>
      <c r="J6" s="49">
        <f>'1 кл-ввод'!J6</f>
        <v>0</v>
      </c>
      <c r="K6" s="50">
        <f>'1 кл-ввод'!K6</f>
        <v>0</v>
      </c>
      <c r="L6" s="54">
        <f>'1 кл-ввод'!L6</f>
        <v>0</v>
      </c>
      <c r="M6" s="51">
        <f>'1 кл-ввод'!M6</f>
        <v>0</v>
      </c>
      <c r="N6" s="54">
        <f>'1 кл-ввод'!N6</f>
        <v>0</v>
      </c>
      <c r="O6" s="51">
        <f>'1 кл-ввод'!O6</f>
        <v>0</v>
      </c>
      <c r="P6" s="52">
        <f>'1 кл-ввод'!P6</f>
        <v>0</v>
      </c>
      <c r="Q6" s="51">
        <f>'1 кл-ввод'!Q6</f>
        <v>3</v>
      </c>
      <c r="R6" s="52" t="e">
        <f>'1 кл-ввод'!#REF!</f>
        <v>#REF!</v>
      </c>
      <c r="S6" s="51">
        <f>'1 кл-ввод'!S6</f>
        <v>0</v>
      </c>
      <c r="T6" s="54">
        <f>'1 кл-ввод'!T6</f>
        <v>0</v>
      </c>
      <c r="U6" s="51">
        <f>'1 кл-ввод'!U6</f>
        <v>0</v>
      </c>
      <c r="V6" s="52">
        <f>'1 кл-ввод'!V6</f>
        <v>0</v>
      </c>
      <c r="W6" s="168">
        <f>'1 кл-ввод'!W6</f>
        <v>0</v>
      </c>
      <c r="X6" s="163">
        <f>'1 кл-ввод'!X6</f>
        <v>0</v>
      </c>
      <c r="Y6" s="50">
        <f>'1 кл-ввод'!Y6</f>
        <v>0</v>
      </c>
      <c r="Z6" s="48">
        <f>'1 кл-ввод'!Z6</f>
        <v>0.021817129629629617</v>
      </c>
      <c r="AA6" s="118">
        <f>'1 кл-ввод'!AA6</f>
        <v>0.00037037037037037035</v>
      </c>
      <c r="AB6" s="51">
        <f>'1 кл-ввод'!AB6</f>
        <v>3</v>
      </c>
      <c r="AC6" s="119">
        <f>'1 кл-ввод'!AC6</f>
        <v>0.0010416666666666667</v>
      </c>
      <c r="AD6" s="55">
        <f>'1 кл-ввод'!AD6</f>
        <v>0.02248842592592591</v>
      </c>
      <c r="AE6" s="126">
        <f>'1 кл-ввод'!AE6</f>
        <v>0.02248842592592591</v>
      </c>
      <c r="AF6" s="67">
        <f>'1 кл-ввод'!AF6</f>
        <v>2</v>
      </c>
      <c r="AG6" s="122">
        <f>'1 кл-ввод'!AG6</f>
        <v>123.44345616264243</v>
      </c>
      <c r="AH6" s="56" t="str">
        <f>'1 кл-ввод'!AH6</f>
        <v>3ю</v>
      </c>
      <c r="AI6" s="57">
        <f>'1 кл-ввод'!AI6</f>
        <v>0</v>
      </c>
    </row>
    <row r="7" spans="1:35" s="40" customFormat="1" ht="22.5">
      <c r="A7" s="58">
        <v>3</v>
      </c>
      <c r="B7" s="43">
        <f>'1 кл-ввод'!B7</f>
        <v>4</v>
      </c>
      <c r="C7" s="43" t="str">
        <f>'1 кл-ввод'!C7</f>
        <v>В</v>
      </c>
      <c r="D7" s="44" t="str">
        <f>'1 кл-ввод'!D7</f>
        <v>Гадкий утёнок - 1</v>
      </c>
      <c r="E7" s="45" t="str">
        <f>'1 кл-ввод'!E7</f>
        <v>Волкова Полина (б/р), Постовская Анна (б/р), Саркисян Степан (б/р), Щербина Сергей (б/р),     </v>
      </c>
      <c r="F7" s="46">
        <f>'1 кл-ввод'!F7</f>
        <v>0</v>
      </c>
      <c r="G7" s="140">
        <f>'1 кл-ввод'!G7</f>
        <v>0</v>
      </c>
      <c r="H7" s="47">
        <f>'1 кл-ввод'!H7</f>
        <v>0.4305555555555556</v>
      </c>
      <c r="I7" s="48">
        <f>'1 кл-ввод'!I7</f>
        <v>0.4523263888888889</v>
      </c>
      <c r="J7" s="49">
        <f>'1 кл-ввод'!J7</f>
        <v>0</v>
      </c>
      <c r="K7" s="50">
        <f>'1 кл-ввод'!K7</f>
        <v>0</v>
      </c>
      <c r="L7" s="54">
        <f>'1 кл-ввод'!L7</f>
        <v>0</v>
      </c>
      <c r="M7" s="51">
        <f>'1 кл-ввод'!M7</f>
        <v>1</v>
      </c>
      <c r="N7" s="54">
        <f>'1 кл-ввод'!N7</f>
        <v>0</v>
      </c>
      <c r="O7" s="51">
        <f>'1 кл-ввод'!O7</f>
        <v>6</v>
      </c>
      <c r="P7" s="52">
        <f>'1 кл-ввод'!P7</f>
        <v>0</v>
      </c>
      <c r="Q7" s="51">
        <f>'1 кл-ввод'!Q7</f>
        <v>0</v>
      </c>
      <c r="R7" s="52">
        <f>'1 кл-ввод'!R7</f>
        <v>0</v>
      </c>
      <c r="S7" s="51">
        <f>'1 кл-ввод'!S7</f>
        <v>0</v>
      </c>
      <c r="T7" s="54">
        <f>'1 кл-ввод'!T7</f>
        <v>0</v>
      </c>
      <c r="U7" s="51">
        <f>'1 кл-ввод'!U7</f>
        <v>0</v>
      </c>
      <c r="V7" s="52">
        <f>'1 кл-ввод'!V7</f>
        <v>0</v>
      </c>
      <c r="W7" s="168">
        <f>'1 кл-ввод'!W7</f>
        <v>0</v>
      </c>
      <c r="X7" s="163">
        <f>'1 кл-ввод'!X7</f>
        <v>0</v>
      </c>
      <c r="Y7" s="173">
        <f>'1 кл-ввод'!Y7</f>
        <v>0</v>
      </c>
      <c r="Z7" s="48">
        <f>'1 кл-ввод'!Z7</f>
        <v>0.021770833333333295</v>
      </c>
      <c r="AA7" s="54">
        <f>'1 кл-ввод'!AA7</f>
        <v>0</v>
      </c>
      <c r="AB7" s="36">
        <f>'1 кл-ввод'!AB7</f>
        <v>7</v>
      </c>
      <c r="AC7" s="175">
        <f>'1 кл-ввод'!AC7</f>
        <v>0.0024305555555555556</v>
      </c>
      <c r="AD7" s="55">
        <f>'1 кл-ввод'!AD7</f>
        <v>0.02420138888888885</v>
      </c>
      <c r="AE7" s="126">
        <f>'1 кл-ввод'!AE7</f>
        <v>0.02420138888888885</v>
      </c>
      <c r="AF7" s="67">
        <f>'1 кл-ввод'!AF7</f>
        <v>3</v>
      </c>
      <c r="AG7" s="122">
        <f>'1 кл-ввод'!AG7</f>
        <v>132.84625158830937</v>
      </c>
      <c r="AH7" s="56" t="str">
        <f>'1 кл-ввод'!AH7</f>
        <v>3ю</v>
      </c>
      <c r="AI7" s="59">
        <f>'1 кл-ввод'!AI7</f>
        <v>0</v>
      </c>
    </row>
    <row r="8" spans="1:35" s="40" customFormat="1" ht="33.75">
      <c r="A8" s="42">
        <v>4</v>
      </c>
      <c r="B8" s="43">
        <f>'1 кл-ввод'!B8</f>
        <v>5</v>
      </c>
      <c r="C8" s="43" t="str">
        <f>'1 кл-ввод'!C8</f>
        <v>В</v>
      </c>
      <c r="D8" s="44" t="str">
        <f>'1 кл-ввод'!D8</f>
        <v>Дозор - 1</v>
      </c>
      <c r="E8" s="45" t="str">
        <f>'1 кл-ввод'!E8</f>
        <v>Дьячкова Наталья (б/р), Ромазанов Данила (б/р), Кипиани Алексей (б/р), Гетман Александр (б/р),     </v>
      </c>
      <c r="F8" s="46">
        <f>'1 кл-ввод'!F8</f>
        <v>0</v>
      </c>
      <c r="G8" s="140">
        <f>'1 кл-ввод'!G8</f>
        <v>0</v>
      </c>
      <c r="H8" s="47">
        <f>'1 кл-ввод'!H8</f>
        <v>0.4597222222222222</v>
      </c>
      <c r="I8" s="48">
        <f>'1 кл-ввод'!I8</f>
        <v>0.48078703703703707</v>
      </c>
      <c r="J8" s="49">
        <f>'1 кл-ввод'!J8</f>
        <v>0</v>
      </c>
      <c r="K8" s="50">
        <f>'1 кл-ввод'!K8</f>
        <v>0</v>
      </c>
      <c r="L8" s="54">
        <f>'1 кл-ввод'!L8</f>
        <v>0</v>
      </c>
      <c r="M8" s="51">
        <f>'1 кл-ввод'!M8</f>
        <v>6</v>
      </c>
      <c r="N8" s="54">
        <f>'1 кл-ввод'!N8</f>
        <v>0</v>
      </c>
      <c r="O8" s="51">
        <f>'1 кл-ввод'!O8</f>
        <v>25</v>
      </c>
      <c r="P8" s="52">
        <f>'1 кл-ввод'!P8</f>
        <v>0</v>
      </c>
      <c r="Q8" s="51">
        <f>'1 кл-ввод'!Q8</f>
        <v>0</v>
      </c>
      <c r="R8" s="52">
        <f>'1 кл-ввод'!R8</f>
        <v>0</v>
      </c>
      <c r="S8" s="51">
        <f>'1 кл-ввод'!S8</f>
        <v>0</v>
      </c>
      <c r="T8" s="54">
        <f>'1 кл-ввод'!T8</f>
        <v>0</v>
      </c>
      <c r="U8" s="51">
        <f>'1 кл-ввод'!U8</f>
        <v>0</v>
      </c>
      <c r="V8" s="52">
        <f>'1 кл-ввод'!V8</f>
        <v>0</v>
      </c>
      <c r="W8" s="168">
        <f>'1 кл-ввод'!W8</f>
        <v>0</v>
      </c>
      <c r="X8" s="163">
        <f>'1 кл-ввод'!X8</f>
        <v>0</v>
      </c>
      <c r="Y8" s="50">
        <f>'1 кл-ввод'!Y8</f>
        <v>0</v>
      </c>
      <c r="Z8" s="48">
        <f>'1 кл-ввод'!Z8</f>
        <v>0.02106481481481487</v>
      </c>
      <c r="AA8" s="118">
        <f>'1 кл-ввод'!AA8</f>
        <v>0</v>
      </c>
      <c r="AB8" s="51">
        <f>'1 кл-ввод'!AB8</f>
        <v>31</v>
      </c>
      <c r="AC8" s="119">
        <f>'1 кл-ввод'!AC8</f>
        <v>0.010763888888888889</v>
      </c>
      <c r="AD8" s="55">
        <f>'1 кл-ввод'!AD8</f>
        <v>0.03182870370370376</v>
      </c>
      <c r="AE8" s="126">
        <f>'1 кл-ввод'!AE8</f>
        <v>0.03182870370370376</v>
      </c>
      <c r="AF8" s="67">
        <f>'1 кл-ввод'!AF8</f>
        <v>4</v>
      </c>
      <c r="AG8" s="122">
        <f>'1 кл-ввод'!AG8</f>
        <v>174.7141041931382</v>
      </c>
      <c r="AH8" s="60">
        <f>'1 кл-ввод'!AH8</f>
        <v>0</v>
      </c>
      <c r="AI8" s="57">
        <f>'1 кл-ввод'!AI8</f>
        <v>0</v>
      </c>
    </row>
    <row r="9" spans="1:35" s="66" customFormat="1" ht="33.75">
      <c r="A9" s="58">
        <v>5</v>
      </c>
      <c r="B9" s="43">
        <f>'1 кл-ввод'!B9</f>
        <v>11</v>
      </c>
      <c r="C9" s="43" t="str">
        <f>'1 кл-ввод'!C9</f>
        <v>В</v>
      </c>
      <c r="D9" s="44" t="str">
        <f>'1 кл-ввод'!D9</f>
        <v>Школа №640</v>
      </c>
      <c r="E9" s="45" t="str">
        <f>'1 кл-ввод'!E9</f>
        <v>Калинкова Анастасия (б/р), Точилин Андрей (б/р), Заводчикова Яна (б/р), Булаев Александр (б/р),     </v>
      </c>
      <c r="F9" s="46">
        <f>'1 кл-ввод'!F9</f>
        <v>0</v>
      </c>
      <c r="G9" s="140">
        <f>'1 кл-ввод'!G9</f>
        <v>0</v>
      </c>
      <c r="H9" s="47">
        <f>'1 кл-ввод'!H9</f>
        <v>0.4534722222222222</v>
      </c>
      <c r="I9" s="48">
        <f>'1 кл-ввод'!I9</f>
        <v>0.4750925925925926</v>
      </c>
      <c r="J9" s="61">
        <f>'1 кл-ввод'!J9</f>
        <v>0</v>
      </c>
      <c r="K9" s="62">
        <f>'1 кл-ввод'!K9</f>
        <v>6</v>
      </c>
      <c r="L9" s="116">
        <f>'1 кл-ввод'!L9</f>
        <v>0</v>
      </c>
      <c r="M9" s="51">
        <f>'1 кл-ввод'!M9</f>
        <v>0</v>
      </c>
      <c r="N9" s="116">
        <f>'1 кл-ввод'!N9</f>
        <v>0</v>
      </c>
      <c r="O9" s="63" t="str">
        <f>'1 кл-ввод'!O9</f>
        <v>сн</v>
      </c>
      <c r="P9" s="64">
        <f>'1 кл-ввод'!P9</f>
        <v>0</v>
      </c>
      <c r="Q9" s="63">
        <f>'1 кл-ввод'!Q9</f>
        <v>6</v>
      </c>
      <c r="R9" s="64">
        <f>'1 кл-ввод'!R9</f>
        <v>0</v>
      </c>
      <c r="S9" s="51">
        <f>'1 кл-ввод'!S9</f>
        <v>0</v>
      </c>
      <c r="T9" s="116">
        <f>'1 кл-ввод'!T9</f>
        <v>0</v>
      </c>
      <c r="U9" s="63">
        <f>'1 кл-ввод'!U9</f>
        <v>0</v>
      </c>
      <c r="V9" s="64">
        <f>'1 кл-ввод'!V9</f>
        <v>0</v>
      </c>
      <c r="W9" s="169">
        <f>'1 кл-ввод'!W9</f>
        <v>0</v>
      </c>
      <c r="X9" s="164">
        <f>'1 кл-ввод'!X9</f>
        <v>0</v>
      </c>
      <c r="Y9" s="173">
        <f>'1 кл-ввод'!Y9</f>
        <v>1</v>
      </c>
      <c r="Z9" s="48">
        <f>'1 кл-ввод'!Z9</f>
        <v>0.0216203703703704</v>
      </c>
      <c r="AA9" s="54">
        <f>'1 кл-ввод'!AA9</f>
        <v>0</v>
      </c>
      <c r="AB9" s="36">
        <f>'1 кл-ввод'!AB9</f>
        <v>12</v>
      </c>
      <c r="AC9" s="175">
        <f>'1 кл-ввод'!AC9</f>
        <v>0.004166666666666667</v>
      </c>
      <c r="AD9" s="55">
        <f>'1 кл-ввод'!AD9</f>
        <v>0.025787037037037067</v>
      </c>
      <c r="AE9" s="126" t="str">
        <f>'1 кл-ввод'!AE9</f>
        <v> </v>
      </c>
      <c r="AF9" s="67" t="str">
        <f>'1 кл-ввод'!AF9</f>
        <v> </v>
      </c>
      <c r="AG9" s="122" t="str">
        <f>'1 кл-ввод'!AG9</f>
        <v> </v>
      </c>
      <c r="AH9" s="60">
        <f>'1 кл-ввод'!AH9</f>
        <v>0</v>
      </c>
      <c r="AI9" s="57">
        <f>'1 кл-ввод'!AI9</f>
        <v>0</v>
      </c>
    </row>
    <row r="10" spans="1:35" s="66" customFormat="1" ht="33.75">
      <c r="A10" s="42">
        <v>6</v>
      </c>
      <c r="B10" s="43">
        <f>'1 кл-ввод'!B10</f>
        <v>3</v>
      </c>
      <c r="C10" s="43" t="str">
        <f>'1 кл-ввод'!C10</f>
        <v>В</v>
      </c>
      <c r="D10" s="44" t="str">
        <f>'1 кл-ввод'!D10</f>
        <v>Планета - 3</v>
      </c>
      <c r="E10" s="45" t="str">
        <f>'1 кл-ввод'!E10</f>
        <v>Мельников Максим (б/р), Филиппова Екатерина (б/р), Плюснин Дмитрий (б/р), Лахтюков Антон (б/р),     </v>
      </c>
      <c r="F10" s="46">
        <f>'1 кл-ввод'!F10</f>
        <v>0</v>
      </c>
      <c r="G10" s="140">
        <f>'1 кл-ввод'!G10</f>
        <v>0</v>
      </c>
      <c r="H10" s="47">
        <f>'1 кл-ввод'!H10</f>
        <v>0.4756944444444444</v>
      </c>
      <c r="I10" s="48">
        <f>'1 кл-ввод'!I10</f>
        <v>0.5110532407407408</v>
      </c>
      <c r="J10" s="49">
        <f>'1 кл-ввод'!J10</f>
        <v>0</v>
      </c>
      <c r="K10" s="50">
        <f>'1 кл-ввод'!K10</f>
        <v>8</v>
      </c>
      <c r="L10" s="54">
        <f>'1 кл-ввод'!L10</f>
        <v>0</v>
      </c>
      <c r="M10" s="51">
        <f>'1 кл-ввод'!M10</f>
        <v>0</v>
      </c>
      <c r="N10" s="54">
        <f>'1 кл-ввод'!N10</f>
        <v>0</v>
      </c>
      <c r="O10" s="51" t="str">
        <f>'1 кл-ввод'!O10</f>
        <v>сн</v>
      </c>
      <c r="P10" s="52">
        <f>'1 кл-ввод'!P10</f>
        <v>0</v>
      </c>
      <c r="Q10" s="51">
        <f>'1 кл-ввод'!Q10</f>
        <v>3</v>
      </c>
      <c r="R10" s="52">
        <f>'1 кл-ввод'!R10</f>
        <v>0</v>
      </c>
      <c r="S10" s="51">
        <f>'1 кл-ввод'!S10</f>
        <v>0</v>
      </c>
      <c r="T10" s="54">
        <f>'1 кл-ввод'!T10</f>
        <v>0</v>
      </c>
      <c r="U10" s="51">
        <f>'1 кл-ввод'!U10</f>
        <v>0</v>
      </c>
      <c r="V10" s="52">
        <f>'1 кл-ввод'!V10</f>
        <v>0</v>
      </c>
      <c r="W10" s="168">
        <f>'1 кл-ввод'!W10</f>
        <v>0</v>
      </c>
      <c r="X10" s="163">
        <f>'1 кл-ввод'!X10</f>
        <v>0</v>
      </c>
      <c r="Y10" s="50">
        <f>'1 кл-ввод'!Y10</f>
        <v>1</v>
      </c>
      <c r="Z10" s="48">
        <f>'1 кл-ввод'!Z10</f>
        <v>0.035358796296296346</v>
      </c>
      <c r="AA10" s="118">
        <f>'1 кл-ввод'!AA10</f>
        <v>0</v>
      </c>
      <c r="AB10" s="51">
        <f>'1 кл-ввод'!AB10</f>
        <v>11</v>
      </c>
      <c r="AC10" s="119">
        <f>'1 кл-ввод'!AC10</f>
        <v>0.003819444444444444</v>
      </c>
      <c r="AD10" s="55">
        <f>'1 кл-ввод'!AD10</f>
        <v>0.03917824074074079</v>
      </c>
      <c r="AE10" s="126" t="str">
        <f>'1 кл-ввод'!AE10</f>
        <v> </v>
      </c>
      <c r="AF10" s="67" t="str">
        <f>'1 кл-ввод'!AF10</f>
        <v> </v>
      </c>
      <c r="AG10" s="122" t="str">
        <f>'1 кл-ввод'!AG10</f>
        <v> </v>
      </c>
      <c r="AH10" s="60">
        <f>'1 кл-ввод'!AH10</f>
        <v>0</v>
      </c>
      <c r="AI10" s="57">
        <f>'1 кл-ввод'!AI10</f>
        <v>0</v>
      </c>
    </row>
    <row r="11" spans="1:35" s="66" customFormat="1" ht="33.75">
      <c r="A11" s="58">
        <v>7</v>
      </c>
      <c r="B11" s="43">
        <f>'1 кл-ввод'!B11</f>
        <v>8</v>
      </c>
      <c r="C11" s="43" t="str">
        <f>'1 кл-ввод'!C11</f>
        <v>В</v>
      </c>
      <c r="D11" s="44" t="str">
        <f>'1 кл-ввод'!D11</f>
        <v>ПК - 1</v>
      </c>
      <c r="E11" s="45" t="str">
        <f>'1 кл-ввод'!E11</f>
        <v>Можегов Илья (б/р), Стрельцова Юлия (б/р), Голубкова Мария (б/р), Борисов Александр (б/р),     </v>
      </c>
      <c r="F11" s="46">
        <f>'1 кл-ввод'!F11</f>
        <v>0</v>
      </c>
      <c r="G11" s="140">
        <f>'1 кл-ввод'!G11</f>
        <v>0</v>
      </c>
      <c r="H11" s="47">
        <f>'1 кл-ввод'!H11</f>
        <v>0.43472222222222223</v>
      </c>
      <c r="I11" s="48">
        <f>'1 кл-ввод'!I11</f>
        <v>0.46979166666666666</v>
      </c>
      <c r="J11" s="61">
        <f>'1 кл-ввод'!J11</f>
        <v>0</v>
      </c>
      <c r="K11" s="62">
        <f>'1 кл-ввод'!K11</f>
        <v>0</v>
      </c>
      <c r="L11" s="116">
        <f>'1 кл-ввод'!L11</f>
        <v>0</v>
      </c>
      <c r="M11" s="51">
        <f>'1 кл-ввод'!M11</f>
        <v>0</v>
      </c>
      <c r="N11" s="116">
        <f>'1 кл-ввод'!N11</f>
        <v>0</v>
      </c>
      <c r="O11" s="63" t="str">
        <f>'1 кл-ввод'!O11</f>
        <v>сн</v>
      </c>
      <c r="P11" s="64">
        <f>'1 кл-ввод'!P11</f>
        <v>0</v>
      </c>
      <c r="Q11" s="63">
        <f>'1 кл-ввод'!Q11</f>
        <v>18</v>
      </c>
      <c r="R11" s="64">
        <f>'1 кл-ввод'!R11</f>
        <v>0</v>
      </c>
      <c r="S11" s="51">
        <f>'1 кл-ввод'!S11</f>
        <v>0</v>
      </c>
      <c r="T11" s="116">
        <f>'1 кл-ввод'!T11</f>
        <v>0</v>
      </c>
      <c r="U11" s="63">
        <f>'1 кл-ввод'!U11</f>
        <v>0</v>
      </c>
      <c r="V11" s="64">
        <f>'1 кл-ввод'!V11</f>
        <v>0</v>
      </c>
      <c r="W11" s="169">
        <f>'1 кл-ввод'!W11</f>
        <v>0</v>
      </c>
      <c r="X11" s="164">
        <f>'1 кл-ввод'!X11</f>
        <v>0</v>
      </c>
      <c r="Y11" s="173">
        <f>'1 кл-ввод'!Y11</f>
        <v>1</v>
      </c>
      <c r="Z11" s="48">
        <f>'1 кл-ввод'!Z11</f>
        <v>0.03506944444444443</v>
      </c>
      <c r="AA11" s="54">
        <f>'1 кл-ввод'!AA11</f>
        <v>0</v>
      </c>
      <c r="AB11" s="36">
        <f>'1 кл-ввод'!AB11</f>
        <v>18</v>
      </c>
      <c r="AC11" s="175">
        <f>'1 кл-ввод'!AC11</f>
        <v>0.00625</v>
      </c>
      <c r="AD11" s="55">
        <f>'1 кл-ввод'!AD11</f>
        <v>0.04131944444444443</v>
      </c>
      <c r="AE11" s="126" t="str">
        <f>'1 кл-ввод'!AE11</f>
        <v> </v>
      </c>
      <c r="AF11" s="67" t="str">
        <f>'1 кл-ввод'!AF11</f>
        <v> </v>
      </c>
      <c r="AG11" s="122" t="str">
        <f>'1 кл-ввод'!AG11</f>
        <v> </v>
      </c>
      <c r="AH11" s="60">
        <f>'1 кл-ввод'!AH11</f>
        <v>0</v>
      </c>
      <c r="AI11" s="57">
        <f>'1 кл-ввод'!AI11</f>
        <v>0</v>
      </c>
    </row>
    <row r="12" spans="1:35" s="66" customFormat="1" ht="28.5">
      <c r="A12" s="42">
        <v>8</v>
      </c>
      <c r="B12" s="68">
        <f>'1 кл-ввод'!B12</f>
        <v>10</v>
      </c>
      <c r="C12" s="68" t="str">
        <f>'1 кл-ввод'!C12</f>
        <v>В</v>
      </c>
      <c r="D12" s="69" t="str">
        <f>'1 кл-ввод'!D12</f>
        <v>ПК - 2</v>
      </c>
      <c r="E12" s="70" t="str">
        <f>'1 кл-ввод'!E12</f>
        <v>Соколовская Мария (б/р), Садыков Ильяс (б/р), Мальцева Алиса (б/р), Лакеев Ян (б/р),     </v>
      </c>
      <c r="F12" s="71">
        <f>'1 кл-ввод'!F12</f>
        <v>0</v>
      </c>
      <c r="G12" s="139">
        <f>'1 кл-ввод'!G12</f>
        <v>0</v>
      </c>
      <c r="H12" s="72">
        <f>'1 кл-ввод'!H12</f>
        <v>0.48541666666666666</v>
      </c>
      <c r="I12" s="73" t="str">
        <f>'1 кл-ввод'!I12</f>
        <v>пр. КВ</v>
      </c>
      <c r="J12" s="74">
        <f>'1 кл-ввод'!J12</f>
        <v>0</v>
      </c>
      <c r="K12" s="62">
        <f>'1 кл-ввод'!K12</f>
        <v>9</v>
      </c>
      <c r="L12" s="116">
        <f>'1 кл-ввод'!L12</f>
        <v>0</v>
      </c>
      <c r="M12" s="51">
        <f>'1 кл-ввод'!M12</f>
        <v>0</v>
      </c>
      <c r="N12" s="116">
        <f>'1 кл-ввод'!N12</f>
        <v>0</v>
      </c>
      <c r="O12" s="63">
        <f>'1 кл-ввод'!O12</f>
        <v>15</v>
      </c>
      <c r="P12" s="64">
        <f>'1 кл-ввод'!P12</f>
        <v>0</v>
      </c>
      <c r="Q12" s="63" t="str">
        <f>'1 кл-ввод'!Q12</f>
        <v>-</v>
      </c>
      <c r="R12" s="64">
        <f>'1 кл-ввод'!R12</f>
        <v>0</v>
      </c>
      <c r="S12" s="51">
        <f>'1 кл-ввод'!S12</f>
        <v>0</v>
      </c>
      <c r="T12" s="116">
        <f>'1 кл-ввод'!T12</f>
        <v>0</v>
      </c>
      <c r="U12" s="63">
        <f>'1 кл-ввод'!U12</f>
        <v>0</v>
      </c>
      <c r="V12" s="64">
        <f>'1 кл-ввод'!V12</f>
        <v>0</v>
      </c>
      <c r="W12" s="169">
        <f>'1 кл-ввод'!W12</f>
        <v>0</v>
      </c>
      <c r="X12" s="164">
        <f>'1 кл-ввод'!X12</f>
        <v>0</v>
      </c>
      <c r="Y12" s="50" t="str">
        <f>'1 кл-ввод'!Y12</f>
        <v>-</v>
      </c>
      <c r="Z12" s="48" t="str">
        <f>'1 кл-ввод'!Z12</f>
        <v>&gt;40</v>
      </c>
      <c r="AA12" s="118">
        <f>'1 кл-ввод'!AA12</f>
        <v>0</v>
      </c>
      <c r="AB12" s="51">
        <f>'1 кл-ввод'!AB12</f>
        <v>24</v>
      </c>
      <c r="AC12" s="119">
        <f>'1 кл-ввод'!AC12</f>
        <v>0.008333333333333333</v>
      </c>
      <c r="AD12" s="55" t="str">
        <f>'1 кл-ввод'!AD12</f>
        <v>сн. с дист</v>
      </c>
      <c r="AE12" s="126" t="str">
        <f>'1 кл-ввод'!AE12</f>
        <v> </v>
      </c>
      <c r="AF12" s="67" t="str">
        <f>'1 кл-ввод'!AF12</f>
        <v> </v>
      </c>
      <c r="AG12" s="122" t="str">
        <f>'1 кл-ввод'!AG12</f>
        <v> </v>
      </c>
      <c r="AH12" s="75">
        <f>'1 кл-ввод'!AH12</f>
        <v>0</v>
      </c>
      <c r="AI12" s="76">
        <f>'1 кл-ввод'!AI12</f>
        <v>0</v>
      </c>
    </row>
    <row r="13" spans="1:35" s="66" customFormat="1" ht="36" customHeight="1" hidden="1">
      <c r="A13" s="58">
        <v>16</v>
      </c>
      <c r="B13" s="43" t="e">
        <f>'1 кл-ввод'!#REF!</f>
        <v>#REF!</v>
      </c>
      <c r="C13" s="43" t="e">
        <f>'1 кл-ввод'!#REF!</f>
        <v>#REF!</v>
      </c>
      <c r="D13" s="44" t="e">
        <f>'1 кл-ввод'!#REF!</f>
        <v>#REF!</v>
      </c>
      <c r="E13" s="45" t="e">
        <f>'1 кл-ввод'!#REF!</f>
        <v>#REF!</v>
      </c>
      <c r="F13" s="46" t="e">
        <f>'1 кл-ввод'!#REF!</f>
        <v>#REF!</v>
      </c>
      <c r="G13" s="140" t="e">
        <f>'1 кл-ввод'!#REF!</f>
        <v>#REF!</v>
      </c>
      <c r="H13" s="47" t="e">
        <f>'1 кл-ввод'!#REF!</f>
        <v>#REF!</v>
      </c>
      <c r="I13" s="48" t="e">
        <f>'1 кл-ввод'!#REF!</f>
        <v>#REF!</v>
      </c>
      <c r="J13" s="49" t="e">
        <f>'1 кл-ввод'!#REF!</f>
        <v>#REF!</v>
      </c>
      <c r="K13" s="50" t="e">
        <f>'1 кл-ввод'!#REF!</f>
        <v>#REF!</v>
      </c>
      <c r="L13" s="54" t="e">
        <f>'1 кл-ввод'!#REF!</f>
        <v>#REF!</v>
      </c>
      <c r="M13" s="51" t="e">
        <f>'1 кл-ввод'!#REF!</f>
        <v>#REF!</v>
      </c>
      <c r="N13" s="54" t="e">
        <f>'1 кл-ввод'!#REF!</f>
        <v>#REF!</v>
      </c>
      <c r="O13" s="51" t="e">
        <f>'1 кл-ввод'!#REF!</f>
        <v>#REF!</v>
      </c>
      <c r="P13" s="52" t="e">
        <f>'1 кл-ввод'!#REF!</f>
        <v>#REF!</v>
      </c>
      <c r="Q13" s="51" t="e">
        <f>'1 кл-ввод'!#REF!</f>
        <v>#REF!</v>
      </c>
      <c r="R13" s="52" t="e">
        <f>'1 кл-ввод'!#REF!</f>
        <v>#REF!</v>
      </c>
      <c r="S13" s="51" t="e">
        <f>'1 кл-ввод'!#REF!</f>
        <v>#REF!</v>
      </c>
      <c r="T13" s="54" t="e">
        <f>'1 кл-ввод'!#REF!</f>
        <v>#REF!</v>
      </c>
      <c r="U13" s="51" t="e">
        <f>'1 кл-ввод'!#REF!</f>
        <v>#REF!</v>
      </c>
      <c r="V13" s="52" t="e">
        <f>'1 кл-ввод'!#REF!</f>
        <v>#REF!</v>
      </c>
      <c r="W13" s="168" t="e">
        <f>'1 кл-ввод'!#REF!</f>
        <v>#REF!</v>
      </c>
      <c r="X13" s="163" t="e">
        <f>'1 кл-ввод'!#REF!</f>
        <v>#REF!</v>
      </c>
      <c r="Y13" s="50" t="e">
        <f>'1 кл-ввод'!#REF!</f>
        <v>#REF!</v>
      </c>
      <c r="Z13" s="48" t="e">
        <f>'1 кл-ввод'!#REF!</f>
        <v>#REF!</v>
      </c>
      <c r="AA13" s="118" t="e">
        <f>'1 кл-ввод'!#REF!</f>
        <v>#REF!</v>
      </c>
      <c r="AB13" s="51" t="e">
        <f>'1 кл-ввод'!#REF!</f>
        <v>#REF!</v>
      </c>
      <c r="AC13" s="119" t="e">
        <f>'1 кл-ввод'!#REF!</f>
        <v>#REF!</v>
      </c>
      <c r="AD13" s="55" t="e">
        <f>'1 кл-ввод'!#REF!</f>
        <v>#REF!</v>
      </c>
      <c r="AE13" s="126" t="e">
        <f>'1 кл-ввод'!#REF!</f>
        <v>#REF!</v>
      </c>
      <c r="AF13" s="67" t="e">
        <f>'1 кл-ввод'!#REF!</f>
        <v>#REF!</v>
      </c>
      <c r="AG13" s="122" t="e">
        <f>'1 кл-ввод'!#REF!</f>
        <v>#REF!</v>
      </c>
      <c r="AH13" s="60" t="e">
        <f>'1 кл-ввод'!#REF!</f>
        <v>#REF!</v>
      </c>
      <c r="AI13" s="57" t="e">
        <f>'1 кл-ввод'!#REF!</f>
        <v>#REF!</v>
      </c>
    </row>
    <row r="14" spans="1:35" s="66" customFormat="1" ht="36" customHeight="1" hidden="1">
      <c r="A14" s="42">
        <v>17</v>
      </c>
      <c r="B14" s="43" t="e">
        <f>'1 кл-ввод'!#REF!</f>
        <v>#REF!</v>
      </c>
      <c r="C14" s="43" t="e">
        <f>'1 кл-ввод'!#REF!</f>
        <v>#REF!</v>
      </c>
      <c r="D14" s="44" t="e">
        <f>'1 кл-ввод'!#REF!</f>
        <v>#REF!</v>
      </c>
      <c r="E14" s="45" t="e">
        <f>'1 кл-ввод'!#REF!</f>
        <v>#REF!</v>
      </c>
      <c r="F14" s="46" t="e">
        <f>'1 кл-ввод'!#REF!</f>
        <v>#REF!</v>
      </c>
      <c r="G14" s="140" t="e">
        <f>'1 кл-ввод'!#REF!</f>
        <v>#REF!</v>
      </c>
      <c r="H14" s="47" t="e">
        <f>'1 кл-ввод'!#REF!</f>
        <v>#REF!</v>
      </c>
      <c r="I14" s="48" t="e">
        <f>'1 кл-ввод'!#REF!</f>
        <v>#REF!</v>
      </c>
      <c r="J14" s="49" t="e">
        <f>'1 кл-ввод'!#REF!</f>
        <v>#REF!</v>
      </c>
      <c r="K14" s="50" t="e">
        <f>'1 кл-ввод'!#REF!</f>
        <v>#REF!</v>
      </c>
      <c r="L14" s="54" t="e">
        <f>'1 кл-ввод'!#REF!</f>
        <v>#REF!</v>
      </c>
      <c r="M14" s="51" t="e">
        <f>'1 кл-ввод'!#REF!</f>
        <v>#REF!</v>
      </c>
      <c r="N14" s="54" t="e">
        <f>'1 кл-ввод'!#REF!</f>
        <v>#REF!</v>
      </c>
      <c r="O14" s="51" t="e">
        <f>'1 кл-ввод'!#REF!</f>
        <v>#REF!</v>
      </c>
      <c r="P14" s="52" t="e">
        <f>'1 кл-ввод'!#REF!</f>
        <v>#REF!</v>
      </c>
      <c r="Q14" s="51" t="e">
        <f>'1 кл-ввод'!#REF!</f>
        <v>#REF!</v>
      </c>
      <c r="R14" s="52" t="e">
        <f>'1 кл-ввод'!#REF!</f>
        <v>#REF!</v>
      </c>
      <c r="S14" s="51" t="e">
        <f>'1 кл-ввод'!#REF!</f>
        <v>#REF!</v>
      </c>
      <c r="T14" s="54" t="e">
        <f>'1 кл-ввод'!#REF!</f>
        <v>#REF!</v>
      </c>
      <c r="U14" s="51" t="e">
        <f>'1 кл-ввод'!#REF!</f>
        <v>#REF!</v>
      </c>
      <c r="V14" s="52" t="e">
        <f>'1 кл-ввод'!#REF!</f>
        <v>#REF!</v>
      </c>
      <c r="W14" s="168" t="e">
        <f>'1 кл-ввод'!#REF!</f>
        <v>#REF!</v>
      </c>
      <c r="X14" s="163" t="e">
        <f>'1 кл-ввод'!#REF!</f>
        <v>#REF!</v>
      </c>
      <c r="Y14" s="173" t="e">
        <f>'1 кл-ввод'!#REF!</f>
        <v>#REF!</v>
      </c>
      <c r="Z14" s="48" t="e">
        <f>'1 кл-ввод'!#REF!</f>
        <v>#REF!</v>
      </c>
      <c r="AA14" s="54" t="e">
        <f>'1 кл-ввод'!#REF!</f>
        <v>#REF!</v>
      </c>
      <c r="AB14" s="36" t="e">
        <f>'1 кл-ввод'!#REF!</f>
        <v>#REF!</v>
      </c>
      <c r="AC14" s="175" t="e">
        <f>'1 кл-ввод'!#REF!</f>
        <v>#REF!</v>
      </c>
      <c r="AD14" s="55" t="e">
        <f>'1 кл-ввод'!#REF!</f>
        <v>#REF!</v>
      </c>
      <c r="AE14" s="126" t="e">
        <f>'1 кл-ввод'!#REF!</f>
        <v>#REF!</v>
      </c>
      <c r="AF14" s="67" t="e">
        <f>'1 кл-ввод'!#REF!</f>
        <v>#REF!</v>
      </c>
      <c r="AG14" s="122" t="e">
        <f>'1 кл-ввод'!#REF!</f>
        <v>#REF!</v>
      </c>
      <c r="AH14" s="60" t="e">
        <f>'1 кл-ввод'!#REF!</f>
        <v>#REF!</v>
      </c>
      <c r="AI14" s="57" t="e">
        <f>'1 кл-ввод'!#REF!</f>
        <v>#REF!</v>
      </c>
    </row>
    <row r="15" spans="1:35" s="66" customFormat="1" ht="36" customHeight="1" hidden="1">
      <c r="A15" s="58">
        <v>18</v>
      </c>
      <c r="B15" s="43" t="e">
        <f>'1 кл-ввод'!#REF!</f>
        <v>#REF!</v>
      </c>
      <c r="C15" s="43" t="e">
        <f>'1 кл-ввод'!#REF!</f>
        <v>#REF!</v>
      </c>
      <c r="D15" s="44" t="e">
        <f>'1 кл-ввод'!#REF!</f>
        <v>#REF!</v>
      </c>
      <c r="E15" s="45" t="e">
        <f>'1 кл-ввод'!#REF!</f>
        <v>#REF!</v>
      </c>
      <c r="F15" s="46" t="e">
        <f>'1 кл-ввод'!#REF!</f>
        <v>#REF!</v>
      </c>
      <c r="G15" s="140" t="e">
        <f>'1 кл-ввод'!#REF!</f>
        <v>#REF!</v>
      </c>
      <c r="H15" s="47" t="e">
        <f>'1 кл-ввод'!#REF!</f>
        <v>#REF!</v>
      </c>
      <c r="I15" s="48" t="e">
        <f>'1 кл-ввод'!#REF!</f>
        <v>#REF!</v>
      </c>
      <c r="J15" s="49" t="e">
        <f>'1 кл-ввод'!#REF!</f>
        <v>#REF!</v>
      </c>
      <c r="K15" s="50" t="e">
        <f>'1 кл-ввод'!#REF!</f>
        <v>#REF!</v>
      </c>
      <c r="L15" s="54" t="e">
        <f>'1 кл-ввод'!#REF!</f>
        <v>#REF!</v>
      </c>
      <c r="M15" s="51" t="e">
        <f>'1 кл-ввод'!#REF!</f>
        <v>#REF!</v>
      </c>
      <c r="N15" s="54" t="e">
        <f>'1 кл-ввод'!#REF!</f>
        <v>#REF!</v>
      </c>
      <c r="O15" s="51" t="e">
        <f>'1 кл-ввод'!#REF!</f>
        <v>#REF!</v>
      </c>
      <c r="P15" s="52" t="e">
        <f>'1 кл-ввод'!#REF!</f>
        <v>#REF!</v>
      </c>
      <c r="Q15" s="51" t="e">
        <f>'1 кл-ввод'!#REF!</f>
        <v>#REF!</v>
      </c>
      <c r="R15" s="52" t="e">
        <f>'1 кл-ввод'!#REF!</f>
        <v>#REF!</v>
      </c>
      <c r="S15" s="51" t="e">
        <f>'1 кл-ввод'!#REF!</f>
        <v>#REF!</v>
      </c>
      <c r="T15" s="54" t="e">
        <f>'1 кл-ввод'!#REF!</f>
        <v>#REF!</v>
      </c>
      <c r="U15" s="51" t="e">
        <f>'1 кл-ввод'!#REF!</f>
        <v>#REF!</v>
      </c>
      <c r="V15" s="52" t="e">
        <f>'1 кл-ввод'!#REF!</f>
        <v>#REF!</v>
      </c>
      <c r="W15" s="168" t="e">
        <f>'1 кл-ввод'!#REF!</f>
        <v>#REF!</v>
      </c>
      <c r="X15" s="163" t="e">
        <f>'1 кл-ввод'!#REF!</f>
        <v>#REF!</v>
      </c>
      <c r="Y15" s="50" t="e">
        <f>'1 кл-ввод'!#REF!</f>
        <v>#REF!</v>
      </c>
      <c r="Z15" s="48" t="e">
        <f>'1 кл-ввод'!#REF!</f>
        <v>#REF!</v>
      </c>
      <c r="AA15" s="118" t="e">
        <f>'1 кл-ввод'!#REF!</f>
        <v>#REF!</v>
      </c>
      <c r="AB15" s="51" t="e">
        <f>'1 кл-ввод'!#REF!</f>
        <v>#REF!</v>
      </c>
      <c r="AC15" s="119" t="e">
        <f>'1 кл-ввод'!#REF!</f>
        <v>#REF!</v>
      </c>
      <c r="AD15" s="55" t="e">
        <f>'1 кл-ввод'!#REF!</f>
        <v>#REF!</v>
      </c>
      <c r="AE15" s="126" t="e">
        <f>'1 кл-ввод'!#REF!</f>
        <v>#REF!</v>
      </c>
      <c r="AF15" s="67" t="e">
        <f>'1 кл-ввод'!#REF!</f>
        <v>#REF!</v>
      </c>
      <c r="AG15" s="122" t="e">
        <f>'1 кл-ввод'!#REF!</f>
        <v>#REF!</v>
      </c>
      <c r="AH15" s="60" t="e">
        <f>'1 кл-ввод'!#REF!</f>
        <v>#REF!</v>
      </c>
      <c r="AI15" s="57" t="e">
        <f>'1 кл-ввод'!#REF!</f>
        <v>#REF!</v>
      </c>
    </row>
    <row r="16" spans="1:35" s="66" customFormat="1" ht="36" customHeight="1" hidden="1">
      <c r="A16" s="58">
        <v>19</v>
      </c>
      <c r="B16" s="43" t="e">
        <f>'1 кл-ввод'!#REF!</f>
        <v>#REF!</v>
      </c>
      <c r="C16" s="43" t="e">
        <f>'1 кл-ввод'!#REF!</f>
        <v>#REF!</v>
      </c>
      <c r="D16" s="44" t="e">
        <f>'1 кл-ввод'!#REF!</f>
        <v>#REF!</v>
      </c>
      <c r="E16" s="45" t="e">
        <f>'1 кл-ввод'!#REF!</f>
        <v>#REF!</v>
      </c>
      <c r="F16" s="46" t="e">
        <f>'1 кл-ввод'!#REF!</f>
        <v>#REF!</v>
      </c>
      <c r="G16" s="140" t="e">
        <f>'1 кл-ввод'!#REF!</f>
        <v>#REF!</v>
      </c>
      <c r="H16" s="47" t="e">
        <f>'1 кл-ввод'!#REF!</f>
        <v>#REF!</v>
      </c>
      <c r="I16" s="48" t="e">
        <f>'1 кл-ввод'!#REF!</f>
        <v>#REF!</v>
      </c>
      <c r="J16" s="49" t="e">
        <f>'1 кл-ввод'!#REF!</f>
        <v>#REF!</v>
      </c>
      <c r="K16" s="50" t="e">
        <f>'1 кл-ввод'!#REF!</f>
        <v>#REF!</v>
      </c>
      <c r="L16" s="54" t="e">
        <f>'1 кл-ввод'!#REF!</f>
        <v>#REF!</v>
      </c>
      <c r="M16" s="51" t="e">
        <f>'1 кл-ввод'!#REF!</f>
        <v>#REF!</v>
      </c>
      <c r="N16" s="54" t="e">
        <f>'1 кл-ввод'!#REF!</f>
        <v>#REF!</v>
      </c>
      <c r="O16" s="51" t="e">
        <f>'1 кл-ввод'!#REF!</f>
        <v>#REF!</v>
      </c>
      <c r="P16" s="52" t="e">
        <f>'1 кл-ввод'!#REF!</f>
        <v>#REF!</v>
      </c>
      <c r="Q16" s="51" t="e">
        <f>'1 кл-ввод'!#REF!</f>
        <v>#REF!</v>
      </c>
      <c r="R16" s="52" t="e">
        <f>'1 кл-ввод'!#REF!</f>
        <v>#REF!</v>
      </c>
      <c r="S16" s="51" t="e">
        <f>'1 кл-ввод'!#REF!</f>
        <v>#REF!</v>
      </c>
      <c r="T16" s="54" t="e">
        <f>'1 кл-ввод'!#REF!</f>
        <v>#REF!</v>
      </c>
      <c r="U16" s="51" t="e">
        <f>'1 кл-ввод'!#REF!</f>
        <v>#REF!</v>
      </c>
      <c r="V16" s="52" t="e">
        <f>'1 кл-ввод'!#REF!</f>
        <v>#REF!</v>
      </c>
      <c r="W16" s="168" t="e">
        <f>'1 кл-ввод'!#REF!</f>
        <v>#REF!</v>
      </c>
      <c r="X16" s="163" t="e">
        <f>'1 кл-ввод'!#REF!</f>
        <v>#REF!</v>
      </c>
      <c r="Y16" s="173" t="e">
        <f>'1 кл-ввод'!#REF!</f>
        <v>#REF!</v>
      </c>
      <c r="Z16" s="48" t="e">
        <f>'1 кл-ввод'!#REF!</f>
        <v>#REF!</v>
      </c>
      <c r="AA16" s="54" t="e">
        <f>'1 кл-ввод'!#REF!</f>
        <v>#REF!</v>
      </c>
      <c r="AB16" s="36" t="e">
        <f>'1 кл-ввод'!#REF!</f>
        <v>#REF!</v>
      </c>
      <c r="AC16" s="175" t="e">
        <f>'1 кл-ввод'!#REF!</f>
        <v>#REF!</v>
      </c>
      <c r="AD16" s="55" t="e">
        <f>'1 кл-ввод'!#REF!</f>
        <v>#REF!</v>
      </c>
      <c r="AE16" s="126" t="e">
        <f>'1 кл-ввод'!#REF!</f>
        <v>#REF!</v>
      </c>
      <c r="AF16" s="67" t="e">
        <f>'1 кл-ввод'!#REF!</f>
        <v>#REF!</v>
      </c>
      <c r="AG16" s="122" t="e">
        <f>'1 кл-ввод'!#REF!</f>
        <v>#REF!</v>
      </c>
      <c r="AH16" s="60" t="e">
        <f>'1 кл-ввод'!#REF!</f>
        <v>#REF!</v>
      </c>
      <c r="AI16" s="57" t="e">
        <f>'1 кл-ввод'!#REF!</f>
        <v>#REF!</v>
      </c>
    </row>
    <row r="17" spans="1:35" s="66" customFormat="1" ht="36" customHeight="1" hidden="1">
      <c r="A17" s="58">
        <v>20</v>
      </c>
      <c r="B17" s="43" t="e">
        <f>'1 кл-ввод'!#REF!</f>
        <v>#REF!</v>
      </c>
      <c r="C17" s="43" t="e">
        <f>'1 кл-ввод'!#REF!</f>
        <v>#REF!</v>
      </c>
      <c r="D17" s="44" t="e">
        <f>'1 кл-ввод'!#REF!</f>
        <v>#REF!</v>
      </c>
      <c r="E17" s="45" t="e">
        <f>'1 кл-ввод'!#REF!</f>
        <v>#REF!</v>
      </c>
      <c r="F17" s="46" t="e">
        <f>'1 кл-ввод'!#REF!</f>
        <v>#REF!</v>
      </c>
      <c r="G17" s="140" t="e">
        <f>'1 кл-ввод'!#REF!</f>
        <v>#REF!</v>
      </c>
      <c r="H17" s="47" t="e">
        <f>'1 кл-ввод'!#REF!</f>
        <v>#REF!</v>
      </c>
      <c r="I17" s="48" t="e">
        <f>'1 кл-ввод'!#REF!</f>
        <v>#REF!</v>
      </c>
      <c r="J17" s="49" t="e">
        <f>'1 кл-ввод'!#REF!</f>
        <v>#REF!</v>
      </c>
      <c r="K17" s="50" t="e">
        <f>'1 кл-ввод'!#REF!</f>
        <v>#REF!</v>
      </c>
      <c r="L17" s="54" t="e">
        <f>'1 кл-ввод'!#REF!</f>
        <v>#REF!</v>
      </c>
      <c r="M17" s="51" t="e">
        <f>'1 кл-ввод'!#REF!</f>
        <v>#REF!</v>
      </c>
      <c r="N17" s="54" t="e">
        <f>'1 кл-ввод'!#REF!</f>
        <v>#REF!</v>
      </c>
      <c r="O17" s="51" t="e">
        <f>'1 кл-ввод'!#REF!</f>
        <v>#REF!</v>
      </c>
      <c r="P17" s="52" t="e">
        <f>'1 кл-ввод'!#REF!</f>
        <v>#REF!</v>
      </c>
      <c r="Q17" s="51" t="e">
        <f>'1 кл-ввод'!#REF!</f>
        <v>#REF!</v>
      </c>
      <c r="R17" s="52" t="e">
        <f>'1 кл-ввод'!#REF!</f>
        <v>#REF!</v>
      </c>
      <c r="S17" s="51" t="e">
        <f>'1 кл-ввод'!#REF!</f>
        <v>#REF!</v>
      </c>
      <c r="T17" s="54" t="e">
        <f>'1 кл-ввод'!#REF!</f>
        <v>#REF!</v>
      </c>
      <c r="U17" s="51" t="e">
        <f>'1 кл-ввод'!#REF!</f>
        <v>#REF!</v>
      </c>
      <c r="V17" s="52" t="e">
        <f>'1 кл-ввод'!#REF!</f>
        <v>#REF!</v>
      </c>
      <c r="W17" s="168" t="e">
        <f>'1 кл-ввод'!#REF!</f>
        <v>#REF!</v>
      </c>
      <c r="X17" s="163" t="e">
        <f>'1 кл-ввод'!#REF!</f>
        <v>#REF!</v>
      </c>
      <c r="Y17" s="50" t="e">
        <f>'1 кл-ввод'!#REF!</f>
        <v>#REF!</v>
      </c>
      <c r="Z17" s="48" t="e">
        <f>'1 кл-ввод'!#REF!</f>
        <v>#REF!</v>
      </c>
      <c r="AA17" s="118" t="e">
        <f>'1 кл-ввод'!#REF!</f>
        <v>#REF!</v>
      </c>
      <c r="AB17" s="51" t="e">
        <f>'1 кл-ввод'!#REF!</f>
        <v>#REF!</v>
      </c>
      <c r="AC17" s="119" t="e">
        <f>'1 кл-ввод'!#REF!</f>
        <v>#REF!</v>
      </c>
      <c r="AD17" s="55" t="e">
        <f>'1 кл-ввод'!#REF!</f>
        <v>#REF!</v>
      </c>
      <c r="AE17" s="126" t="e">
        <f>'1 кл-ввод'!#REF!</f>
        <v>#REF!</v>
      </c>
      <c r="AF17" s="67" t="e">
        <f>'1 кл-ввод'!#REF!</f>
        <v>#REF!</v>
      </c>
      <c r="AG17" s="122" t="e">
        <f>'1 кл-ввод'!#REF!</f>
        <v>#REF!</v>
      </c>
      <c r="AH17" s="60" t="e">
        <f>'1 кл-ввод'!#REF!</f>
        <v>#REF!</v>
      </c>
      <c r="AI17" s="57" t="e">
        <f>'1 кл-ввод'!#REF!</f>
        <v>#REF!</v>
      </c>
    </row>
    <row r="18" spans="1:35" s="66" customFormat="1" ht="36" customHeight="1" hidden="1">
      <c r="A18" s="58">
        <v>21</v>
      </c>
      <c r="B18" s="43" t="e">
        <f>'1 кл-ввод'!#REF!</f>
        <v>#REF!</v>
      </c>
      <c r="C18" s="43" t="e">
        <f>'1 кл-ввод'!#REF!</f>
        <v>#REF!</v>
      </c>
      <c r="D18" s="44" t="e">
        <f>'1 кл-ввод'!#REF!</f>
        <v>#REF!</v>
      </c>
      <c r="E18" s="45" t="e">
        <f>'1 кл-ввод'!#REF!</f>
        <v>#REF!</v>
      </c>
      <c r="F18" s="46" t="e">
        <f>'1 кл-ввод'!#REF!</f>
        <v>#REF!</v>
      </c>
      <c r="G18" s="140" t="e">
        <f>'1 кл-ввод'!#REF!</f>
        <v>#REF!</v>
      </c>
      <c r="H18" s="47" t="e">
        <f>'1 кл-ввод'!#REF!</f>
        <v>#REF!</v>
      </c>
      <c r="I18" s="48" t="e">
        <f>'1 кл-ввод'!#REF!</f>
        <v>#REF!</v>
      </c>
      <c r="J18" s="49" t="e">
        <f>'1 кл-ввод'!#REF!</f>
        <v>#REF!</v>
      </c>
      <c r="K18" s="50" t="e">
        <f>'1 кл-ввод'!#REF!</f>
        <v>#REF!</v>
      </c>
      <c r="L18" s="54" t="e">
        <f>'1 кл-ввод'!#REF!</f>
        <v>#REF!</v>
      </c>
      <c r="M18" s="51" t="e">
        <f>'1 кл-ввод'!#REF!</f>
        <v>#REF!</v>
      </c>
      <c r="N18" s="54" t="e">
        <f>'1 кл-ввод'!#REF!</f>
        <v>#REF!</v>
      </c>
      <c r="O18" s="51" t="e">
        <f>'1 кл-ввод'!#REF!</f>
        <v>#REF!</v>
      </c>
      <c r="P18" s="52" t="e">
        <f>'1 кл-ввод'!#REF!</f>
        <v>#REF!</v>
      </c>
      <c r="Q18" s="51" t="e">
        <f>'1 кл-ввод'!#REF!</f>
        <v>#REF!</v>
      </c>
      <c r="R18" s="52" t="e">
        <f>'1 кл-ввод'!#REF!</f>
        <v>#REF!</v>
      </c>
      <c r="S18" s="51" t="e">
        <f>'1 кл-ввод'!#REF!</f>
        <v>#REF!</v>
      </c>
      <c r="T18" s="54" t="e">
        <f>'1 кл-ввод'!#REF!</f>
        <v>#REF!</v>
      </c>
      <c r="U18" s="51" t="e">
        <f>'1 кл-ввод'!#REF!</f>
        <v>#REF!</v>
      </c>
      <c r="V18" s="52" t="e">
        <f>'1 кл-ввод'!#REF!</f>
        <v>#REF!</v>
      </c>
      <c r="W18" s="168" t="e">
        <f>'1 кл-ввод'!#REF!</f>
        <v>#REF!</v>
      </c>
      <c r="X18" s="163" t="e">
        <f>'1 кл-ввод'!#REF!</f>
        <v>#REF!</v>
      </c>
      <c r="Y18" s="173" t="e">
        <f>'1 кл-ввод'!#REF!</f>
        <v>#REF!</v>
      </c>
      <c r="Z18" s="48" t="e">
        <f>'1 кл-ввод'!#REF!</f>
        <v>#REF!</v>
      </c>
      <c r="AA18" s="54" t="e">
        <f>'1 кл-ввод'!#REF!</f>
        <v>#REF!</v>
      </c>
      <c r="AB18" s="36" t="e">
        <f>'1 кл-ввод'!#REF!</f>
        <v>#REF!</v>
      </c>
      <c r="AC18" s="175" t="e">
        <f>'1 кл-ввод'!#REF!</f>
        <v>#REF!</v>
      </c>
      <c r="AD18" s="55" t="e">
        <f>'1 кл-ввод'!#REF!</f>
        <v>#REF!</v>
      </c>
      <c r="AE18" s="126" t="e">
        <f>'1 кл-ввод'!#REF!</f>
        <v>#REF!</v>
      </c>
      <c r="AF18" s="67" t="e">
        <f>'1 кл-ввод'!#REF!</f>
        <v>#REF!</v>
      </c>
      <c r="AG18" s="122" t="e">
        <f>'1 кл-ввод'!#REF!</f>
        <v>#REF!</v>
      </c>
      <c r="AH18" s="60" t="e">
        <f>'1 кл-ввод'!#REF!</f>
        <v>#REF!</v>
      </c>
      <c r="AI18" s="57" t="e">
        <f>'1 кл-ввод'!#REF!</f>
        <v>#REF!</v>
      </c>
    </row>
    <row r="19" spans="1:35" s="66" customFormat="1" ht="36" customHeight="1" hidden="1">
      <c r="A19" s="58">
        <v>22</v>
      </c>
      <c r="B19" s="43" t="e">
        <f>'1 кл-ввод'!#REF!</f>
        <v>#REF!</v>
      </c>
      <c r="C19" s="43" t="e">
        <f>'1 кл-ввод'!#REF!</f>
        <v>#REF!</v>
      </c>
      <c r="D19" s="44" t="e">
        <f>'1 кл-ввод'!#REF!</f>
        <v>#REF!</v>
      </c>
      <c r="E19" s="45" t="e">
        <f>'1 кл-ввод'!#REF!</f>
        <v>#REF!</v>
      </c>
      <c r="F19" s="46" t="e">
        <f>'1 кл-ввод'!#REF!</f>
        <v>#REF!</v>
      </c>
      <c r="G19" s="140" t="e">
        <f>'1 кл-ввод'!#REF!</f>
        <v>#REF!</v>
      </c>
      <c r="H19" s="47" t="e">
        <f>'1 кл-ввод'!#REF!</f>
        <v>#REF!</v>
      </c>
      <c r="I19" s="48" t="e">
        <f>'1 кл-ввод'!#REF!</f>
        <v>#REF!</v>
      </c>
      <c r="J19" s="49" t="e">
        <f>'1 кл-ввод'!#REF!</f>
        <v>#REF!</v>
      </c>
      <c r="K19" s="50" t="e">
        <f>'1 кл-ввод'!#REF!</f>
        <v>#REF!</v>
      </c>
      <c r="L19" s="54" t="e">
        <f>'1 кл-ввод'!#REF!</f>
        <v>#REF!</v>
      </c>
      <c r="M19" s="51" t="e">
        <f>'1 кл-ввод'!#REF!</f>
        <v>#REF!</v>
      </c>
      <c r="N19" s="54" t="e">
        <f>'1 кл-ввод'!#REF!</f>
        <v>#REF!</v>
      </c>
      <c r="O19" s="51" t="e">
        <f>'1 кл-ввод'!#REF!</f>
        <v>#REF!</v>
      </c>
      <c r="P19" s="52" t="e">
        <f>'1 кл-ввод'!#REF!</f>
        <v>#REF!</v>
      </c>
      <c r="Q19" s="51" t="e">
        <f>'1 кл-ввод'!#REF!</f>
        <v>#REF!</v>
      </c>
      <c r="R19" s="52" t="e">
        <f>'1 кл-ввод'!#REF!</f>
        <v>#REF!</v>
      </c>
      <c r="S19" s="51" t="e">
        <f>'1 кл-ввод'!#REF!</f>
        <v>#REF!</v>
      </c>
      <c r="T19" s="54" t="e">
        <f>'1 кл-ввод'!#REF!</f>
        <v>#REF!</v>
      </c>
      <c r="U19" s="51" t="e">
        <f>'1 кл-ввод'!#REF!</f>
        <v>#REF!</v>
      </c>
      <c r="V19" s="52" t="e">
        <f>'1 кл-ввод'!#REF!</f>
        <v>#REF!</v>
      </c>
      <c r="W19" s="168" t="e">
        <f>'1 кл-ввод'!#REF!</f>
        <v>#REF!</v>
      </c>
      <c r="X19" s="163" t="e">
        <f>'1 кл-ввод'!#REF!</f>
        <v>#REF!</v>
      </c>
      <c r="Y19" s="50" t="e">
        <f>'1 кл-ввод'!#REF!</f>
        <v>#REF!</v>
      </c>
      <c r="Z19" s="48" t="e">
        <f>'1 кл-ввод'!#REF!</f>
        <v>#REF!</v>
      </c>
      <c r="AA19" s="118" t="e">
        <f>'1 кл-ввод'!#REF!</f>
        <v>#REF!</v>
      </c>
      <c r="AB19" s="51" t="e">
        <f>'1 кл-ввод'!#REF!</f>
        <v>#REF!</v>
      </c>
      <c r="AC19" s="119" t="e">
        <f>'1 кл-ввод'!#REF!</f>
        <v>#REF!</v>
      </c>
      <c r="AD19" s="55" t="e">
        <f>'1 кл-ввод'!#REF!</f>
        <v>#REF!</v>
      </c>
      <c r="AE19" s="126" t="e">
        <f>'1 кл-ввод'!#REF!</f>
        <v>#REF!</v>
      </c>
      <c r="AF19" s="67" t="e">
        <f>'1 кл-ввод'!#REF!</f>
        <v>#REF!</v>
      </c>
      <c r="AG19" s="122" t="e">
        <f>'1 кл-ввод'!#REF!</f>
        <v>#REF!</v>
      </c>
      <c r="AH19" s="60" t="e">
        <f>'1 кл-ввод'!#REF!</f>
        <v>#REF!</v>
      </c>
      <c r="AI19" s="57" t="e">
        <f>'1 кл-ввод'!#REF!</f>
        <v>#REF!</v>
      </c>
    </row>
    <row r="20" spans="1:35" s="66" customFormat="1" ht="36" customHeight="1" hidden="1">
      <c r="A20" s="58">
        <v>23</v>
      </c>
      <c r="B20" s="43" t="e">
        <f>'1 кл-ввод'!#REF!</f>
        <v>#REF!</v>
      </c>
      <c r="C20" s="43" t="e">
        <f>'1 кл-ввод'!#REF!</f>
        <v>#REF!</v>
      </c>
      <c r="D20" s="44" t="e">
        <f>'1 кл-ввод'!#REF!</f>
        <v>#REF!</v>
      </c>
      <c r="E20" s="45" t="e">
        <f>'1 кл-ввод'!#REF!</f>
        <v>#REF!</v>
      </c>
      <c r="F20" s="46" t="e">
        <f>'1 кл-ввод'!#REF!</f>
        <v>#REF!</v>
      </c>
      <c r="G20" s="140" t="e">
        <f>'1 кл-ввод'!#REF!</f>
        <v>#REF!</v>
      </c>
      <c r="H20" s="47" t="e">
        <f>'1 кл-ввод'!#REF!</f>
        <v>#REF!</v>
      </c>
      <c r="I20" s="48" t="e">
        <f>'1 кл-ввод'!#REF!</f>
        <v>#REF!</v>
      </c>
      <c r="J20" s="49" t="e">
        <f>'1 кл-ввод'!#REF!</f>
        <v>#REF!</v>
      </c>
      <c r="K20" s="50" t="e">
        <f>'1 кл-ввод'!#REF!</f>
        <v>#REF!</v>
      </c>
      <c r="L20" s="54" t="e">
        <f>'1 кл-ввод'!#REF!</f>
        <v>#REF!</v>
      </c>
      <c r="M20" s="51" t="e">
        <f>'1 кл-ввод'!#REF!</f>
        <v>#REF!</v>
      </c>
      <c r="N20" s="54" t="e">
        <f>'1 кл-ввод'!#REF!</f>
        <v>#REF!</v>
      </c>
      <c r="O20" s="51" t="e">
        <f>'1 кл-ввод'!#REF!</f>
        <v>#REF!</v>
      </c>
      <c r="P20" s="52" t="e">
        <f>'1 кл-ввод'!#REF!</f>
        <v>#REF!</v>
      </c>
      <c r="Q20" s="51" t="e">
        <f>'1 кл-ввод'!#REF!</f>
        <v>#REF!</v>
      </c>
      <c r="R20" s="52" t="e">
        <f>'1 кл-ввод'!#REF!</f>
        <v>#REF!</v>
      </c>
      <c r="S20" s="51" t="e">
        <f>'1 кл-ввод'!#REF!</f>
        <v>#REF!</v>
      </c>
      <c r="T20" s="54" t="e">
        <f>'1 кл-ввод'!#REF!</f>
        <v>#REF!</v>
      </c>
      <c r="U20" s="51" t="e">
        <f>'1 кл-ввод'!#REF!</f>
        <v>#REF!</v>
      </c>
      <c r="V20" s="52" t="e">
        <f>'1 кл-ввод'!#REF!</f>
        <v>#REF!</v>
      </c>
      <c r="W20" s="168" t="e">
        <f>'1 кл-ввод'!#REF!</f>
        <v>#REF!</v>
      </c>
      <c r="X20" s="163" t="e">
        <f>'1 кл-ввод'!#REF!</f>
        <v>#REF!</v>
      </c>
      <c r="Y20" s="173" t="e">
        <f>'1 кл-ввод'!#REF!</f>
        <v>#REF!</v>
      </c>
      <c r="Z20" s="48" t="e">
        <f>'1 кл-ввод'!#REF!</f>
        <v>#REF!</v>
      </c>
      <c r="AA20" s="54" t="e">
        <f>'1 кл-ввод'!#REF!</f>
        <v>#REF!</v>
      </c>
      <c r="AB20" s="36" t="e">
        <f>'1 кл-ввод'!#REF!</f>
        <v>#REF!</v>
      </c>
      <c r="AC20" s="175" t="e">
        <f>'1 кл-ввод'!#REF!</f>
        <v>#REF!</v>
      </c>
      <c r="AD20" s="55" t="e">
        <f>'1 кл-ввод'!#REF!</f>
        <v>#REF!</v>
      </c>
      <c r="AE20" s="126" t="e">
        <f>'1 кл-ввод'!#REF!</f>
        <v>#REF!</v>
      </c>
      <c r="AF20" s="67" t="e">
        <f>'1 кл-ввод'!#REF!</f>
        <v>#REF!</v>
      </c>
      <c r="AG20" s="122" t="e">
        <f>'1 кл-ввод'!#REF!</f>
        <v>#REF!</v>
      </c>
      <c r="AH20" s="60" t="e">
        <f>'1 кл-ввод'!#REF!</f>
        <v>#REF!</v>
      </c>
      <c r="AI20" s="57" t="e">
        <f>'1 кл-ввод'!#REF!</f>
        <v>#REF!</v>
      </c>
    </row>
    <row r="21" spans="1:35" s="66" customFormat="1" ht="36" customHeight="1" hidden="1" thickBot="1">
      <c r="A21" s="58">
        <v>24</v>
      </c>
      <c r="B21" s="43" t="e">
        <f>'1 кл-ввод'!#REF!</f>
        <v>#REF!</v>
      </c>
      <c r="C21" s="43" t="e">
        <f>'1 кл-ввод'!#REF!</f>
        <v>#REF!</v>
      </c>
      <c r="D21" s="44" t="e">
        <f>'1 кл-ввод'!#REF!</f>
        <v>#REF!</v>
      </c>
      <c r="E21" s="45" t="e">
        <f>'1 кл-ввод'!#REF!</f>
        <v>#REF!</v>
      </c>
      <c r="F21" s="46" t="e">
        <f>'1 кл-ввод'!#REF!</f>
        <v>#REF!</v>
      </c>
      <c r="G21" s="140" t="e">
        <f>'1 кл-ввод'!#REF!</f>
        <v>#REF!</v>
      </c>
      <c r="H21" s="47" t="e">
        <f>'1 кл-ввод'!#REF!</f>
        <v>#REF!</v>
      </c>
      <c r="I21" s="48" t="e">
        <f>'1 кл-ввод'!#REF!</f>
        <v>#REF!</v>
      </c>
      <c r="J21" s="61" t="e">
        <f>'1 кл-ввод'!#REF!</f>
        <v>#REF!</v>
      </c>
      <c r="K21" s="62" t="e">
        <f>'1 кл-ввод'!#REF!</f>
        <v>#REF!</v>
      </c>
      <c r="L21" s="116" t="e">
        <f>'1 кл-ввод'!#REF!</f>
        <v>#REF!</v>
      </c>
      <c r="M21" s="51" t="e">
        <f>'1 кл-ввод'!#REF!</f>
        <v>#REF!</v>
      </c>
      <c r="N21" s="116" t="e">
        <f>'1 кл-ввод'!#REF!</f>
        <v>#REF!</v>
      </c>
      <c r="O21" s="63" t="e">
        <f>'1 кл-ввод'!#REF!</f>
        <v>#REF!</v>
      </c>
      <c r="P21" s="64" t="e">
        <f>'1 кл-ввод'!#REF!</f>
        <v>#REF!</v>
      </c>
      <c r="Q21" s="63" t="e">
        <f>'1 кл-ввод'!#REF!</f>
        <v>#REF!</v>
      </c>
      <c r="R21" s="64" t="e">
        <f>'1 кл-ввод'!#REF!</f>
        <v>#REF!</v>
      </c>
      <c r="S21" s="51" t="e">
        <f>'1 кл-ввод'!#REF!</f>
        <v>#REF!</v>
      </c>
      <c r="T21" s="116" t="e">
        <f>'1 кл-ввод'!#REF!</f>
        <v>#REF!</v>
      </c>
      <c r="U21" s="63" t="e">
        <f>'1 кл-ввод'!#REF!</f>
        <v>#REF!</v>
      </c>
      <c r="V21" s="64" t="e">
        <f>'1 кл-ввод'!#REF!</f>
        <v>#REF!</v>
      </c>
      <c r="W21" s="169" t="e">
        <f>'1 кл-ввод'!#REF!</f>
        <v>#REF!</v>
      </c>
      <c r="X21" s="164" t="e">
        <f>'1 кл-ввод'!#REF!</f>
        <v>#REF!</v>
      </c>
      <c r="Y21" s="154" t="e">
        <f>'1 кл-ввод'!#REF!</f>
        <v>#REF!</v>
      </c>
      <c r="Z21" s="152" t="e">
        <f>'1 кл-ввод'!#REF!</f>
        <v>#REF!</v>
      </c>
      <c r="AA21" s="155" t="e">
        <f>'1 кл-ввод'!#REF!</f>
        <v>#REF!</v>
      </c>
      <c r="AB21" s="156" t="e">
        <f>'1 кл-ввод'!#REF!</f>
        <v>#REF!</v>
      </c>
      <c r="AC21" s="176" t="e">
        <f>'1 кл-ввод'!#REF!</f>
        <v>#REF!</v>
      </c>
      <c r="AD21" s="55" t="e">
        <f>'1 кл-ввод'!#REF!</f>
        <v>#REF!</v>
      </c>
      <c r="AE21" s="126" t="e">
        <f>'1 кл-ввод'!#REF!</f>
        <v>#REF!</v>
      </c>
      <c r="AF21" s="67" t="e">
        <f>'1 кл-ввод'!#REF!</f>
        <v>#REF!</v>
      </c>
      <c r="AG21" s="122" t="e">
        <f>'1 кл-ввод'!#REF!</f>
        <v>#REF!</v>
      </c>
      <c r="AH21" s="60" t="e">
        <f>'1 кл-ввод'!#REF!</f>
        <v>#REF!</v>
      </c>
      <c r="AI21" s="57" t="e">
        <f>'1 кл-ввод'!#REF!</f>
        <v>#REF!</v>
      </c>
    </row>
    <row r="22" spans="1:35" s="66" customFormat="1" ht="15.75" hidden="1" thickBot="1">
      <c r="A22" s="77">
        <v>25</v>
      </c>
      <c r="B22" s="146" t="e">
        <f>'1 кл-ввод'!#REF!</f>
        <v>#REF!</v>
      </c>
      <c r="C22" s="146" t="e">
        <f>'1 кл-ввод'!#REF!</f>
        <v>#REF!</v>
      </c>
      <c r="D22" s="147" t="e">
        <f>'1 кл-ввод'!#REF!</f>
        <v>#REF!</v>
      </c>
      <c r="E22" s="148" t="e">
        <f>'1 кл-ввод'!#REF!</f>
        <v>#REF!</v>
      </c>
      <c r="F22" s="149" t="e">
        <f>'1 кл-ввод'!#REF!</f>
        <v>#REF!</v>
      </c>
      <c r="G22" s="150" t="e">
        <f>'1 кл-ввод'!#REF!</f>
        <v>#REF!</v>
      </c>
      <c r="H22" s="151" t="e">
        <f>'1 кл-ввод'!#REF!</f>
        <v>#REF!</v>
      </c>
      <c r="I22" s="152" t="e">
        <f>'1 кл-ввод'!#REF!</f>
        <v>#REF!</v>
      </c>
      <c r="J22" s="153" t="e">
        <f>'1 кл-ввод'!#REF!</f>
        <v>#REF!</v>
      </c>
      <c r="K22" s="154" t="e">
        <f>'1 кл-ввод'!#REF!</f>
        <v>#REF!</v>
      </c>
      <c r="L22" s="155" t="e">
        <f>'1 кл-ввод'!#REF!</f>
        <v>#REF!</v>
      </c>
      <c r="M22" s="156" t="e">
        <f>'1 кл-ввод'!#REF!</f>
        <v>#REF!</v>
      </c>
      <c r="N22" s="155" t="e">
        <f>'1 кл-ввод'!#REF!</f>
        <v>#REF!</v>
      </c>
      <c r="O22" s="156" t="e">
        <f>'1 кл-ввод'!#REF!</f>
        <v>#REF!</v>
      </c>
      <c r="P22" s="157" t="e">
        <f>'1 кл-ввод'!#REF!</f>
        <v>#REF!</v>
      </c>
      <c r="Q22" s="156" t="e">
        <f>'1 кл-ввод'!#REF!</f>
        <v>#REF!</v>
      </c>
      <c r="R22" s="157" t="e">
        <f>'1 кл-ввод'!#REF!</f>
        <v>#REF!</v>
      </c>
      <c r="S22" s="156" t="e">
        <f>'1 кл-ввод'!#REF!</f>
        <v>#REF!</v>
      </c>
      <c r="T22" s="155" t="e">
        <f>'1 кл-ввод'!#REF!</f>
        <v>#REF!</v>
      </c>
      <c r="U22" s="156" t="e">
        <f>'1 кл-ввод'!#REF!</f>
        <v>#REF!</v>
      </c>
      <c r="V22" s="157" t="e">
        <f>'1 кл-ввод'!#REF!</f>
        <v>#REF!</v>
      </c>
      <c r="W22" s="170" t="e">
        <f>'1 кл-ввод'!#REF!</f>
        <v>#REF!</v>
      </c>
      <c r="X22" s="165" t="e">
        <f>'1 кл-ввод'!#REF!</f>
        <v>#REF!</v>
      </c>
      <c r="Y22" s="80" t="e">
        <f>'1 кл-ввод'!#REF!</f>
        <v>#REF!</v>
      </c>
      <c r="Z22" s="78" t="e">
        <f>'1 кл-ввод'!#REF!</f>
        <v>#REF!</v>
      </c>
      <c r="AA22" s="81" t="e">
        <f>'1 кл-ввод'!#REF!</f>
        <v>#REF!</v>
      </c>
      <c r="AB22" s="79" t="e">
        <f>'1 кл-ввод'!#REF!</f>
        <v>#REF!</v>
      </c>
      <c r="AC22" s="82" t="e">
        <f>'1 кл-ввод'!#REF!</f>
        <v>#REF!</v>
      </c>
      <c r="AD22" s="142" t="e">
        <f>'1 кл-ввод'!#REF!</f>
        <v>#REF!</v>
      </c>
      <c r="AE22" s="143" t="e">
        <f>'1 кл-ввод'!#REF!</f>
        <v>#REF!</v>
      </c>
      <c r="AF22" s="144" t="e">
        <f>'1 кл-ввод'!#REF!</f>
        <v>#REF!</v>
      </c>
      <c r="AG22" s="158" t="e">
        <f>'1 кл-ввод'!#REF!</f>
        <v>#REF!</v>
      </c>
      <c r="AH22" s="159" t="e">
        <f>'1 кл-ввод'!#REF!</f>
        <v>#REF!</v>
      </c>
      <c r="AI22" s="160" t="e">
        <f>'1 кл-ввод'!#REF!</f>
        <v>#REF!</v>
      </c>
    </row>
    <row r="23" spans="1:35" s="66" customFormat="1" ht="9" customHeight="1">
      <c r="A23" s="83"/>
      <c r="B23" s="83"/>
      <c r="C23" s="83"/>
      <c r="D23" s="84"/>
      <c r="E23" s="84"/>
      <c r="F23" s="85"/>
      <c r="G23" s="83"/>
      <c r="H23" s="86"/>
      <c r="I23" s="87"/>
      <c r="J23" s="88"/>
      <c r="K23" s="89"/>
      <c r="L23" s="91"/>
      <c r="M23" s="90"/>
      <c r="N23" s="91"/>
      <c r="O23" s="89"/>
      <c r="P23" s="91"/>
      <c r="Q23" s="89"/>
      <c r="R23" s="91"/>
      <c r="S23" s="90"/>
      <c r="T23" s="91"/>
      <c r="U23" s="89"/>
      <c r="V23" s="91"/>
      <c r="W23" s="89"/>
      <c r="X23" s="91"/>
      <c r="Y23" s="90"/>
      <c r="Z23" s="87"/>
      <c r="AA23" s="92"/>
      <c r="AB23" s="90"/>
      <c r="AC23" s="92"/>
      <c r="AD23" s="92"/>
      <c r="AE23" s="93"/>
      <c r="AF23" s="94"/>
      <c r="AG23" s="123"/>
      <c r="AH23" s="95"/>
      <c r="AI23" s="96"/>
    </row>
    <row r="24" spans="1:39" ht="12.75" customHeight="1" hidden="1">
      <c r="A24" s="97"/>
      <c r="B24" s="97"/>
      <c r="C24" s="97"/>
      <c r="E24" s="99" t="s">
        <v>19</v>
      </c>
      <c r="F24" s="100"/>
      <c r="G24" s="101">
        <f>SUM(G5:G10)</f>
        <v>0</v>
      </c>
      <c r="H24" s="97"/>
      <c r="I24" s="97"/>
      <c r="J24" s="97"/>
      <c r="K24" s="97"/>
      <c r="L24" s="105"/>
      <c r="M24" s="102" t="s">
        <v>28</v>
      </c>
      <c r="O24" s="102"/>
      <c r="P24" s="104"/>
      <c r="R24" s="105"/>
      <c r="T24" s="105"/>
      <c r="V24" s="105"/>
      <c r="X24" s="105"/>
      <c r="AA24" s="105"/>
      <c r="AB24" s="97"/>
      <c r="AC24" s="105"/>
      <c r="AD24" s="105"/>
      <c r="AL24" s="108"/>
      <c r="AM24" s="108"/>
    </row>
    <row r="25" spans="2:35" s="109" customFormat="1" ht="19.5" customHeight="1">
      <c r="B25" t="s">
        <v>27</v>
      </c>
      <c r="E25" s="110"/>
      <c r="F25" s="110"/>
      <c r="G25" s="110"/>
      <c r="H25" s="110"/>
      <c r="I25" s="110"/>
      <c r="J25" s="110"/>
      <c r="K25" s="110"/>
      <c r="L25" s="111"/>
      <c r="N25" s="111"/>
      <c r="O25" s="110"/>
      <c r="P25" s="111"/>
      <c r="Q25" s="110"/>
      <c r="R25" s="111"/>
      <c r="S25" s="110"/>
      <c r="T25" s="111"/>
      <c r="U25" s="110"/>
      <c r="V25" s="111"/>
      <c r="W25" s="110"/>
      <c r="X25" s="111"/>
      <c r="Y25" s="110"/>
      <c r="Z25" s="110"/>
      <c r="AA25" s="111"/>
      <c r="AB25" s="110"/>
      <c r="AC25" s="111"/>
      <c r="AD25" s="111"/>
      <c r="AE25" s="110"/>
      <c r="AG25" s="125"/>
      <c r="AI25" s="112"/>
    </row>
    <row r="26" spans="3:35" s="109" customFormat="1" ht="24" customHeight="1"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7"/>
      <c r="Y26" s="136"/>
      <c r="Z26" s="136"/>
      <c r="AA26" s="136"/>
      <c r="AB26" s="110"/>
      <c r="AC26" s="111"/>
      <c r="AD26" s="111"/>
      <c r="AE26" s="110"/>
      <c r="AG26" s="125"/>
      <c r="AI26" s="112"/>
    </row>
  </sheetData>
  <mergeCells count="2">
    <mergeCell ref="A1:AI1"/>
    <mergeCell ref="A2:AI2"/>
  </mergeCells>
  <printOptions/>
  <pageMargins left="0.34" right="0.38" top="0.49" bottom="0.44" header="0.5" footer="0.33"/>
  <pageSetup fitToHeight="1" fitToWidth="1" horizontalDpi="600" verticalDpi="600" orientation="landscape" paperSize="9" scale="80" r:id="rId1"/>
  <headerFooter alignWithMargins="0">
    <oddFooter>&amp;Rпо состоянию на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kostya</cp:lastModifiedBy>
  <cp:lastPrinted>2006-09-10T08:47:01Z</cp:lastPrinted>
  <dcterms:created xsi:type="dcterms:W3CDTF">2006-09-09T22:13:33Z</dcterms:created>
  <dcterms:modified xsi:type="dcterms:W3CDTF">2006-09-12T14:51:18Z</dcterms:modified>
  <cp:category/>
  <cp:version/>
  <cp:contentType/>
  <cp:contentStatus/>
</cp:coreProperties>
</file>