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311" windowWidth="15600" windowHeight="9240" activeTab="0"/>
  </bookViews>
  <sheets>
    <sheet name="ММ_2_класс" sheetId="1" r:id="rId1"/>
  </sheets>
  <externalReferences>
    <externalReference r:id="rId4"/>
  </externalReferences>
  <definedNames>
    <definedName name="_xlnm._FilterDatabase" localSheetId="0" hidden="1">'ММ_2_класс'!$A$4:$V$9</definedName>
    <definedName name="_xlnm.Print_Titles" localSheetId="0">'ММ_2_класс'!$1:$4</definedName>
    <definedName name="_xlnm.Print_Area" localSheetId="0">'ММ_2_класс'!$A$1:$V$13</definedName>
  </definedNames>
  <calcPr fullCalcOnLoad="1"/>
</workbook>
</file>

<file path=xl/sharedStrings.xml><?xml version="1.0" encoding="utf-8"?>
<sst xmlns="http://schemas.openxmlformats.org/spreadsheetml/2006/main" count="164" uniqueCount="123">
  <si>
    <t>Команда</t>
  </si>
  <si>
    <t>Состав</t>
  </si>
  <si>
    <t>Место</t>
  </si>
  <si>
    <t>№ п/п</t>
  </si>
  <si>
    <t>№ команды</t>
  </si>
  <si>
    <t>кв:</t>
  </si>
  <si>
    <t>Регион</t>
  </si>
  <si>
    <t>Время на дистанции</t>
  </si>
  <si>
    <t>Ориентирование</t>
  </si>
  <si>
    <t>Суммарная отсечка</t>
  </si>
  <si>
    <t>Штраф</t>
  </si>
  <si>
    <t>1</t>
  </si>
  <si>
    <t>2</t>
  </si>
  <si>
    <t>3</t>
  </si>
  <si>
    <t>4</t>
  </si>
  <si>
    <t>5</t>
  </si>
  <si>
    <t>Итоговое время на дистанции</t>
  </si>
  <si>
    <t>Главный судья</t>
  </si>
  <si>
    <t>Главный секретарь</t>
  </si>
  <si>
    <t>2 декабря 2012 года</t>
  </si>
  <si>
    <t>Суммарный штраф на этапах</t>
  </si>
  <si>
    <t>Спуск по склону</t>
  </si>
  <si>
    <t>Переправа по бревну через сухой овраг</t>
  </si>
  <si>
    <t>Подъём по перилам с узлом</t>
  </si>
  <si>
    <t>Переправа по параллельным перилам</t>
  </si>
  <si>
    <t>Подъём по склону</t>
  </si>
  <si>
    <t>сн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</si>
  <si>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</si>
  <si>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</si>
  <si>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</si>
  <si>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</si>
  <si>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</si>
  <si>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</si>
  <si>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</si>
  <si>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</si>
  <si>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</si>
  <si>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</si>
  <si>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</si>
  <si>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</si>
  <si>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</si>
  <si>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</si>
  <si>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Суммарное штрафное время </t>
  </si>
  <si>
    <t>г. Москва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</si>
  <si>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</si>
  <si>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</si>
  <si>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</si>
  <si>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</si>
  <si>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</si>
  <si>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</si>
  <si>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</si>
  <si>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</si>
  <si>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</si>
  <si>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</si>
  <si>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Красногорский район МО</t>
  </si>
  <si>
    <t>VII Московские городские соревнования по спортивному туризму на пешеходных дистанциях - Открытое Первенство МИЭМ НИУ ВШЭ "Здравствуй, Зима!"</t>
  </si>
  <si>
    <t xml:space="preserve">Предварительный протокол соревнований
дистанция - пешеходная - связка, дистанция 2 класса, код 0840241811Я
</t>
  </si>
  <si>
    <t xml:space="preserve"> ___________ /Анохина Л.П., г. Москва/</t>
  </si>
  <si>
    <t>___________ /Кондрашкин М.С., г. Москва/</t>
  </si>
  <si>
    <t>% от результата победителя</t>
  </si>
  <si>
    <t>Выполненный разряд</t>
  </si>
  <si>
    <t>* При подсчете квалификационного ранга соревнований у участников, указанных в примечании, спортивный разряд понижен  на 1 уровень (разряд)</t>
  </si>
  <si>
    <t>г. Наро-Фоминск, МО</t>
  </si>
  <si>
    <t>МИФИ-7</t>
  </si>
  <si>
    <t>Гасников Павел (I, 1994), Костерин Михаил (II, 1993)</t>
  </si>
  <si>
    <t>МИФИ-1</t>
  </si>
  <si>
    <t>Братченко Павел (б/р, 1993),
 Федин Михаил (I, 1985)</t>
  </si>
  <si>
    <t>GuaRUNa-1</t>
  </si>
  <si>
    <t>Саратовкин Андрей (КМС, 1983), Мирошкин Сергей (I, 1984)</t>
  </si>
  <si>
    <t>МГУ-9</t>
  </si>
  <si>
    <t>Калиновский Леонид (I, 1995), Бардашев Виктор (II*, 1992)</t>
  </si>
  <si>
    <t>Гадкий утёнок-2</t>
  </si>
  <si>
    <t>Дорожкин Алексей (III*, 1988), Цветков Тимофей (II, 1986)</t>
  </si>
  <si>
    <t>АГЗ-4</t>
  </si>
  <si>
    <t>Другов Александр (КМС, 1983), Хуснутдинов Тимур (б/р, 1989)</t>
  </si>
  <si>
    <t>Гадкий утёнок-4</t>
  </si>
  <si>
    <t>Щербина Андрей (I, 1983), Кирсанов Денис (б/р, 1994)</t>
  </si>
  <si>
    <t>МТУСИ-2</t>
  </si>
  <si>
    <t>Привалов Владимир (I*, 1982), 
Буров Павел (б/р, 1988)</t>
  </si>
  <si>
    <t>МИЭМ-МИСиС</t>
  </si>
  <si>
    <t>Савченко Арсений (б/р, 1992), Порохин Сергей (б/р, 1991)</t>
  </si>
  <si>
    <t>МИСиС-3</t>
  </si>
  <si>
    <t>Верзун Александр (б/р, 1994), Писарев Александр (б/р, 1991)</t>
  </si>
  <si>
    <t>1522-1</t>
  </si>
  <si>
    <t>Долгополов Николай (б/р, 1997), Сидорин Александр (б/р, 1997)</t>
  </si>
  <si>
    <t>МТУСИ-6</t>
  </si>
  <si>
    <t>Бочкарев Владимир (б/р, 1990), Медведев Дмитрий (б/р, 1990)</t>
  </si>
  <si>
    <t>МТУСИ-5</t>
  </si>
  <si>
    <t>Звонилкин Артем (б/р, 1992), Пугачев Денис (б/р, 1993)</t>
  </si>
  <si>
    <t>ТК НИУ ТП</t>
  </si>
  <si>
    <t>Кабанов Денис (б/р, 1982), 
Матюк Николай (б/р, 1982)</t>
  </si>
  <si>
    <t>МИФИ-3</t>
  </si>
  <si>
    <t>Попков Сергей (III, 1990), Мереминский Илья (б/р, 1990)</t>
  </si>
  <si>
    <t>МГУ-4</t>
  </si>
  <si>
    <t>Афанасьев Олег (б/р, 1993), Павлов Владимир (б/р, 1991)</t>
  </si>
  <si>
    <t>МИЭМ-6</t>
  </si>
  <si>
    <t>Буркин Евгений (б/р, 1984), 
Ключник Пётр (II*, 1989)</t>
  </si>
  <si>
    <t>Наро-Фоминск-8</t>
  </si>
  <si>
    <t>Кабанов Никита (б/р, 1986), 
Аникин Дмитрий (б/р, 1997)</t>
  </si>
  <si>
    <t>Гадкий утёнок-1</t>
  </si>
  <si>
    <t>Шнайдер Алексей (б/р, 1998), Москаленко Виктор (б/р, 1995)</t>
  </si>
  <si>
    <t>РКТ-1</t>
  </si>
  <si>
    <t>г. Раменское, МО</t>
  </si>
  <si>
    <t>Лукьянов Роман (III, 1977), 
Ванин Артем (III, 1989)</t>
  </si>
  <si>
    <t>Дорожка-1</t>
  </si>
  <si>
    <t>Титов Валентин (III, 1994), 
Баранов Никита (III, 1996)</t>
  </si>
  <si>
    <t>МИФИ-4</t>
  </si>
  <si>
    <t>Дудников Владимир (I, 1985), Кузнецов Денис (б/р, 1992)</t>
  </si>
  <si>
    <t>МТУСИ-3</t>
  </si>
  <si>
    <t>Еремин Артем (III*, 1986), 
Ковалев Олег (III, 1986)</t>
  </si>
  <si>
    <t>МТУСИ-4</t>
  </si>
  <si>
    <t>Мещеряков Александр (III, 1990), Челышев Михаил (III, 1987)</t>
  </si>
  <si>
    <t>Наро-Фоминск-1</t>
  </si>
  <si>
    <t>Булыгин Кирилл (б/р, 1985), 
Сергеев Евгений (б/р, 1965)</t>
  </si>
  <si>
    <t>РКТ-2</t>
  </si>
  <si>
    <t>Голубович Андрей (I, 1983), Смирнов Кирилл (III, 1993)</t>
  </si>
  <si>
    <t>АГЗ-2</t>
  </si>
  <si>
    <t>Григорьев Алексей (II*, 1991), Погорелов Кирилл (б/р, 1995)</t>
  </si>
  <si>
    <t>МГУ-3</t>
  </si>
  <si>
    <t>Герасимов Кирилл (б/р, 1992), Ромов Петр (б/р, 1993)</t>
  </si>
  <si>
    <t>Алмасты-2</t>
  </si>
  <si>
    <t>г. Домодедово, МО</t>
  </si>
  <si>
    <t>Рахманин Ансар (б/р, 1997)
Чаленко Никита (б/р, 1997)</t>
  </si>
  <si>
    <t>Квалификационный ранг дистанции: 107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</si>
</sst>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h:mm"/>
    <numFmt numFmtId="182" formatCode="[$-FC19]d\ mmmm\ yyyy\ &quot;г.&quot;"/>
    <numFmt numFmtId="183" formatCode="h:mm:ss;@"/>
    <numFmt numFmtId="184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5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32" borderId="0" xfId="0" applyFont="1" applyFill="1" applyAlignment="1">
      <alignment/>
    </xf>
    <xf numFmtId="1" fontId="0" fillId="32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32" borderId="0" xfId="0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4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48" fillId="32" borderId="0" xfId="0" applyFont="1" applyFill="1" applyAlignment="1">
      <alignment/>
    </xf>
    <xf numFmtId="21" fontId="48" fillId="32" borderId="0" xfId="0" applyNumberFormat="1" applyFont="1" applyFill="1" applyAlignment="1">
      <alignment/>
    </xf>
    <xf numFmtId="0" fontId="5" fillId="0" borderId="11" xfId="0" applyFont="1" applyBorder="1" applyAlignment="1">
      <alignment horizontal="center" textRotation="90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textRotation="90" wrapText="1"/>
    </xf>
    <xf numFmtId="1" fontId="5" fillId="0" borderId="11" xfId="0" applyNumberFormat="1" applyFont="1" applyFill="1" applyBorder="1" applyAlignment="1">
      <alignment horizontal="center" textRotation="90" wrapText="1"/>
    </xf>
    <xf numFmtId="0" fontId="5" fillId="32" borderId="11" xfId="0" applyFont="1" applyFill="1" applyBorder="1" applyAlignment="1">
      <alignment horizontal="center" textRotation="90" wrapText="1"/>
    </xf>
    <xf numFmtId="1" fontId="5" fillId="32" borderId="11" xfId="0" applyNumberFormat="1" applyFont="1" applyFill="1" applyBorder="1" applyAlignment="1">
      <alignment horizontal="center" textRotation="90" wrapText="1"/>
    </xf>
    <xf numFmtId="1" fontId="5" fillId="0" borderId="11" xfId="0" applyNumberFormat="1" applyFont="1" applyBorder="1" applyAlignment="1">
      <alignment horizontal="center" textRotation="90" wrapText="1"/>
    </xf>
    <xf numFmtId="45" fontId="5" fillId="0" borderId="11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/>
    </xf>
    <xf numFmtId="1" fontId="29" fillId="0" borderId="0" xfId="0" applyNumberFormat="1" applyFont="1" applyAlignment="1">
      <alignment/>
    </xf>
    <xf numFmtId="0" fontId="29" fillId="32" borderId="0" xfId="0" applyFont="1" applyFill="1" applyAlignment="1">
      <alignment/>
    </xf>
    <xf numFmtId="1" fontId="29" fillId="32" borderId="0" xfId="0" applyNumberFormat="1" applyFont="1" applyFill="1" applyAlignment="1">
      <alignment/>
    </xf>
    <xf numFmtId="0" fontId="49" fillId="32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9" fontId="5" fillId="0" borderId="11" xfId="0" applyNumberFormat="1" applyFont="1" applyBorder="1" applyAlignment="1">
      <alignment horizontal="center" textRotation="90" wrapText="1"/>
    </xf>
    <xf numFmtId="0" fontId="8" fillId="0" borderId="0" xfId="0" applyFont="1" applyAlignment="1">
      <alignment horizontal="right"/>
    </xf>
    <xf numFmtId="178" fontId="8" fillId="0" borderId="12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right" vertical="center"/>
    </xf>
    <xf numFmtId="0" fontId="29" fillId="0" borderId="11" xfId="0" applyFont="1" applyFill="1" applyBorder="1" applyAlignment="1">
      <alignment wrapText="1"/>
    </xf>
    <xf numFmtId="0" fontId="29" fillId="32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wrapText="1"/>
    </xf>
    <xf numFmtId="1" fontId="29" fillId="32" borderId="11" xfId="0" applyNumberFormat="1" applyFont="1" applyFill="1" applyBorder="1" applyAlignment="1">
      <alignment horizontal="center" vertical="center"/>
    </xf>
    <xf numFmtId="21" fontId="29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9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10" fontId="29" fillId="0" borderId="11" xfId="0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600075</xdr:colOff>
      <xdr:row>2</xdr:row>
      <xdr:rowOff>38100</xdr:rowOff>
    </xdr:from>
    <xdr:to>
      <xdr:col>27</xdr:col>
      <xdr:colOff>523875</xdr:colOff>
      <xdr:row>2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45125" y="76200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8E2~1\AppData\Local\Temp\&#1055;&#1088;&#1077;&#1076;&#1074;&#1072;&#1088;&#1080;&#1090;&#1077;&#1083;&#1100;&#1085;&#1099;&#1081;%20&#1087;&#1088;&#1086;&#1090;&#1086;&#1082;&#1086;&#1083;-2%20&#1082;&#1083;&#1072;&#1089;&#1089;,%20&#1095;&#1090;&#1086;%20&#1087;&#1086;&#1083;&#1091;&#1095;&#1080;&#1083;&#1086;&#1089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50"/>
  <sheetViews>
    <sheetView tabSelected="1" zoomScale="75" zoomScaleNormal="75" zoomScaleSheetLayoutView="88" zoomScalePageLayoutView="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11" sqref="H11"/>
    </sheetView>
  </sheetViews>
  <sheetFormatPr defaultColWidth="10.00390625" defaultRowHeight="12.75"/>
  <cols>
    <col min="1" max="1" width="6.421875" style="2" customWidth="1"/>
    <col min="2" max="2" width="10.00390625" style="2" customWidth="1"/>
    <col min="3" max="3" width="20.00390625" style="2" customWidth="1"/>
    <col min="4" max="4" width="17.140625" style="4" customWidth="1"/>
    <col min="5" max="5" width="35.00390625" style="3" customWidth="1" collapsed="1"/>
    <col min="6" max="6" width="10.00390625" style="2" customWidth="1"/>
    <col min="7" max="8" width="10.00390625" style="8" customWidth="1"/>
    <col min="9" max="9" width="10.00390625" style="9" customWidth="1"/>
    <col min="10" max="10" width="10.00390625" style="10" customWidth="1"/>
    <col min="11" max="11" width="10.00390625" style="11" customWidth="1" collapsed="1"/>
    <col min="12" max="12" width="10.00390625" style="8" customWidth="1"/>
    <col min="13" max="13" width="10.00390625" style="10" customWidth="1" collapsed="1"/>
    <col min="14" max="14" width="10.00390625" style="8" customWidth="1"/>
    <col min="15" max="15" width="10.00390625" style="11" customWidth="1" collapsed="1"/>
    <col min="16" max="16" width="10.00390625" style="8" customWidth="1"/>
    <col min="17" max="17" width="10.00390625" style="9" customWidth="1"/>
    <col min="18" max="18" width="13.28125" style="9" customWidth="1"/>
    <col min="19" max="19" width="10.00390625" style="7" customWidth="1"/>
    <col min="20" max="20" width="10.00390625" style="5" customWidth="1"/>
    <col min="21" max="21" width="11.28125" style="7" customWidth="1"/>
    <col min="22" max="22" width="10.00390625" style="6" customWidth="1"/>
    <col min="23" max="26" width="10.00390625" style="2" hidden="1" customWidth="1"/>
    <col min="27" max="27" width="11.140625" style="2" customWidth="1"/>
    <col min="28" max="28" width="10.00390625" style="2" customWidth="1"/>
    <col min="29" max="29" width="10.00390625" style="23" customWidth="1"/>
    <col min="30" max="16384" width="10.00390625" style="2" customWidth="1"/>
  </cols>
  <sheetData>
    <row r="1" spans="1:29" s="1" customFormat="1" ht="42" customHeight="1" thickBot="1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23"/>
    </row>
    <row r="2" spans="1:29" s="37" customFormat="1" ht="15" thickTop="1">
      <c r="A2" s="34" t="s">
        <v>19</v>
      </c>
      <c r="B2" s="35"/>
      <c r="C2" s="36"/>
      <c r="E2" s="38"/>
      <c r="G2" s="39"/>
      <c r="H2" s="39"/>
      <c r="I2" s="40"/>
      <c r="J2" s="41"/>
      <c r="K2" s="42"/>
      <c r="L2" s="39"/>
      <c r="M2" s="41"/>
      <c r="N2" s="39"/>
      <c r="O2" s="42"/>
      <c r="P2" s="39"/>
      <c r="Q2" s="40"/>
      <c r="R2" s="40"/>
      <c r="S2" s="53" t="s">
        <v>53</v>
      </c>
      <c r="T2" s="53"/>
      <c r="U2" s="53"/>
      <c r="V2" s="53"/>
      <c r="W2" s="53"/>
      <c r="X2" s="53"/>
      <c r="Y2" s="53"/>
      <c r="Z2" s="53"/>
      <c r="AA2" s="53"/>
      <c r="AB2" s="53"/>
      <c r="AC2" s="43"/>
    </row>
    <row r="3" spans="1:29" s="1" customFormat="1" ht="58.5" customHeight="1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23"/>
    </row>
    <row r="4" spans="1:28" ht="168" customHeight="1" thickBot="1">
      <c r="A4" s="25" t="s">
        <v>3</v>
      </c>
      <c r="B4" s="25" t="s">
        <v>4</v>
      </c>
      <c r="C4" s="26" t="s">
        <v>0</v>
      </c>
      <c r="D4" s="27" t="s">
        <v>6</v>
      </c>
      <c r="E4" s="27" t="s">
        <v>1</v>
      </c>
      <c r="F4" s="25" t="s">
        <v>8</v>
      </c>
      <c r="G4" s="28" t="s">
        <v>21</v>
      </c>
      <c r="H4" s="28" t="s">
        <v>10</v>
      </c>
      <c r="I4" s="29" t="s">
        <v>22</v>
      </c>
      <c r="J4" s="30" t="s">
        <v>10</v>
      </c>
      <c r="K4" s="31" t="s">
        <v>23</v>
      </c>
      <c r="L4" s="28" t="s">
        <v>10</v>
      </c>
      <c r="M4" s="30" t="s">
        <v>24</v>
      </c>
      <c r="N4" s="28" t="s">
        <v>10</v>
      </c>
      <c r="O4" s="31" t="s">
        <v>25</v>
      </c>
      <c r="P4" s="28" t="s">
        <v>10</v>
      </c>
      <c r="Q4" s="32" t="s">
        <v>20</v>
      </c>
      <c r="R4" s="32" t="s">
        <v>41</v>
      </c>
      <c r="S4" s="25" t="s">
        <v>7</v>
      </c>
      <c r="T4" s="33" t="s">
        <v>9</v>
      </c>
      <c r="U4" s="25" t="s">
        <v>16</v>
      </c>
      <c r="V4" s="48" t="s">
        <v>2</v>
      </c>
      <c r="W4" s="49" t="s">
        <v>5</v>
      </c>
      <c r="X4" s="50">
        <v>0.14583333333333334</v>
      </c>
      <c r="Y4" s="46" t="s">
        <v>10</v>
      </c>
      <c r="Z4" s="51">
        <v>0.00034722222222222224</v>
      </c>
      <c r="AA4" s="48" t="s">
        <v>58</v>
      </c>
      <c r="AB4" s="48" t="s">
        <v>59</v>
      </c>
    </row>
    <row r="5" spans="1:29" ht="28.5">
      <c r="A5" s="55">
        <v>1</v>
      </c>
      <c r="B5" s="55">
        <v>273</v>
      </c>
      <c r="C5" s="56" t="s">
        <v>62</v>
      </c>
      <c r="D5" s="56" t="s">
        <v>42</v>
      </c>
      <c r="E5" s="57" t="s">
        <v>63</v>
      </c>
      <c r="F5" s="58"/>
      <c r="G5" s="59"/>
      <c r="H5" s="58"/>
      <c r="I5" s="58"/>
      <c r="J5" s="58"/>
      <c r="K5" s="58"/>
      <c r="L5" s="58"/>
      <c r="M5" s="55"/>
      <c r="N5" s="58"/>
      <c r="O5" s="58"/>
      <c r="P5" s="58"/>
      <c r="Q5" s="58">
        <f>H5+J5+L5+N5+P5</f>
        <v>0</v>
      </c>
      <c r="R5" s="59">
        <f>Q5*AC19</f>
        <v>0</v>
      </c>
      <c r="S5" s="59">
        <v>0.029039351851851854</v>
      </c>
      <c r="T5" s="59"/>
      <c r="U5" s="59">
        <f>R5+S5-T5</f>
        <v>0.029039351851851854</v>
      </c>
      <c r="V5" s="60" t="s">
        <v>11</v>
      </c>
      <c r="W5" s="37"/>
      <c r="X5" s="37"/>
      <c r="Y5" s="37"/>
      <c r="Z5" s="37"/>
      <c r="AA5" s="61">
        <v>1</v>
      </c>
      <c r="AB5" s="62"/>
      <c r="AC5" s="24">
        <v>0.00034722222222222224</v>
      </c>
    </row>
    <row r="6" spans="1:29" ht="28.5">
      <c r="A6" s="55">
        <v>2</v>
      </c>
      <c r="B6" s="55">
        <v>267</v>
      </c>
      <c r="C6" s="56" t="s">
        <v>64</v>
      </c>
      <c r="D6" s="56" t="s">
        <v>42</v>
      </c>
      <c r="E6" s="57" t="s">
        <v>65</v>
      </c>
      <c r="F6" s="58"/>
      <c r="G6" s="59"/>
      <c r="H6" s="58"/>
      <c r="I6" s="58"/>
      <c r="J6" s="58">
        <v>3</v>
      </c>
      <c r="K6" s="58"/>
      <c r="L6" s="58"/>
      <c r="M6" s="55"/>
      <c r="N6" s="58"/>
      <c r="O6" s="58"/>
      <c r="P6" s="58"/>
      <c r="Q6" s="58">
        <f>H6+J6+L6+N6+P6</f>
        <v>3</v>
      </c>
      <c r="R6" s="59">
        <f>AC19*Q6</f>
        <v>0.0010416666666666667</v>
      </c>
      <c r="S6" s="59">
        <v>0.030289351851851855</v>
      </c>
      <c r="T6" s="59"/>
      <c r="U6" s="59">
        <f>R6+S6-T6</f>
        <v>0.03133101851851852</v>
      </c>
      <c r="V6" s="60" t="s">
        <v>12</v>
      </c>
      <c r="W6" s="37"/>
      <c r="X6" s="37"/>
      <c r="Y6" s="37"/>
      <c r="Z6" s="37"/>
      <c r="AA6" s="63">
        <f>U6*AA5/U5</f>
        <v>1.0789159027500996</v>
      </c>
      <c r="AB6" s="62"/>
      <c r="AC6" s="24">
        <v>0.00034722222222222224</v>
      </c>
    </row>
    <row r="7" spans="1:29" ht="28.5">
      <c r="A7" s="55">
        <v>3</v>
      </c>
      <c r="B7" s="55">
        <v>248</v>
      </c>
      <c r="C7" s="56" t="s">
        <v>66</v>
      </c>
      <c r="D7" s="56" t="s">
        <v>42</v>
      </c>
      <c r="E7" s="54" t="s">
        <v>67</v>
      </c>
      <c r="F7" s="58"/>
      <c r="G7" s="59"/>
      <c r="H7" s="58"/>
      <c r="I7" s="58"/>
      <c r="J7" s="58"/>
      <c r="K7" s="58"/>
      <c r="L7" s="58"/>
      <c r="M7" s="55"/>
      <c r="N7" s="58"/>
      <c r="O7" s="58"/>
      <c r="P7" s="58"/>
      <c r="Q7" s="58">
        <f>H7+J7+L7+N7+P7</f>
        <v>0</v>
      </c>
      <c r="R7" s="59">
        <f>AC19*Q7</f>
        <v>0</v>
      </c>
      <c r="S7" s="59">
        <v>0.034930555555555555</v>
      </c>
      <c r="T7" s="59">
        <v>0.00048611111111111104</v>
      </c>
      <c r="U7" s="59">
        <f>R7+S7-T7</f>
        <v>0.034444444444444444</v>
      </c>
      <c r="V7" s="60" t="s">
        <v>13</v>
      </c>
      <c r="W7" s="37"/>
      <c r="X7" s="37"/>
      <c r="Y7" s="37"/>
      <c r="Z7" s="37"/>
      <c r="AA7" s="63">
        <f aca="true" t="shared" si="0" ref="AA7:AA33">U7*AA6/U6</f>
        <v>1.1861299322439218</v>
      </c>
      <c r="AB7" s="62"/>
      <c r="AC7" s="24">
        <v>0.00034722222222222224</v>
      </c>
    </row>
    <row r="8" spans="1:29" ht="28.5">
      <c r="A8" s="55">
        <v>4</v>
      </c>
      <c r="B8" s="55">
        <v>210</v>
      </c>
      <c r="C8" s="56" t="s">
        <v>68</v>
      </c>
      <c r="D8" s="56" t="s">
        <v>42</v>
      </c>
      <c r="E8" s="54" t="s">
        <v>69</v>
      </c>
      <c r="F8" s="58"/>
      <c r="G8" s="59"/>
      <c r="H8" s="58"/>
      <c r="I8" s="58"/>
      <c r="J8" s="58"/>
      <c r="K8" s="58"/>
      <c r="L8" s="58"/>
      <c r="M8" s="55"/>
      <c r="N8" s="58"/>
      <c r="O8" s="58"/>
      <c r="P8" s="58"/>
      <c r="Q8" s="58">
        <f>H8+J8+L8+N8+P8</f>
        <v>0</v>
      </c>
      <c r="R8" s="59">
        <f>AC20*Q8</f>
        <v>0</v>
      </c>
      <c r="S8" s="59">
        <v>0.03487268518518519</v>
      </c>
      <c r="T8" s="59"/>
      <c r="U8" s="59">
        <f>R8+S8-T8</f>
        <v>0.03487268518518519</v>
      </c>
      <c r="V8" s="60" t="s">
        <v>14</v>
      </c>
      <c r="W8" s="37"/>
      <c r="X8" s="37"/>
      <c r="Y8" s="37"/>
      <c r="Z8" s="37"/>
      <c r="AA8" s="63">
        <f t="shared" si="0"/>
        <v>1.2008768433638901</v>
      </c>
      <c r="AB8" s="62"/>
      <c r="AC8" s="24">
        <v>0.00034722222222222224</v>
      </c>
    </row>
    <row r="9" spans="1:29" ht="28.5">
      <c r="A9" s="55">
        <v>5</v>
      </c>
      <c r="B9" s="55">
        <v>234</v>
      </c>
      <c r="C9" s="56" t="s">
        <v>70</v>
      </c>
      <c r="D9" s="56" t="s">
        <v>42</v>
      </c>
      <c r="E9" s="54" t="s">
        <v>71</v>
      </c>
      <c r="F9" s="58"/>
      <c r="G9" s="59"/>
      <c r="H9" s="58"/>
      <c r="I9" s="58"/>
      <c r="J9" s="58">
        <v>3</v>
      </c>
      <c r="K9" s="58"/>
      <c r="L9" s="58"/>
      <c r="M9" s="55"/>
      <c r="N9" s="58"/>
      <c r="O9" s="58"/>
      <c r="P9" s="58"/>
      <c r="Q9" s="58">
        <f>H9+J9+L9+N9+P9</f>
        <v>3</v>
      </c>
      <c r="R9" s="59">
        <f>AC21*Q9</f>
        <v>0.0010416666666666667</v>
      </c>
      <c r="S9" s="59">
        <v>0.03459490740740741</v>
      </c>
      <c r="T9" s="59">
        <v>3.472222222222222E-05</v>
      </c>
      <c r="U9" s="59">
        <f>R9+S9-T9</f>
        <v>0.03560185185185186</v>
      </c>
      <c r="V9" s="60" t="s">
        <v>15</v>
      </c>
      <c r="W9" s="37"/>
      <c r="X9" s="37"/>
      <c r="Y9" s="37"/>
      <c r="Z9" s="37"/>
      <c r="AA9" s="63">
        <f t="shared" si="0"/>
        <v>1.2259864487843763</v>
      </c>
      <c r="AB9" s="62"/>
      <c r="AC9" s="24">
        <v>0.00034722222222222224</v>
      </c>
    </row>
    <row r="10" spans="1:29" ht="28.5">
      <c r="A10" s="55">
        <v>6</v>
      </c>
      <c r="B10" s="55">
        <v>233</v>
      </c>
      <c r="C10" s="64" t="s">
        <v>72</v>
      </c>
      <c r="D10" s="56" t="s">
        <v>42</v>
      </c>
      <c r="E10" s="54" t="s">
        <v>73</v>
      </c>
      <c r="F10" s="58"/>
      <c r="G10" s="59"/>
      <c r="H10" s="55"/>
      <c r="I10" s="58"/>
      <c r="J10" s="55"/>
      <c r="K10" s="58"/>
      <c r="L10" s="58"/>
      <c r="M10" s="55"/>
      <c r="N10" s="58"/>
      <c r="O10" s="58"/>
      <c r="P10" s="58"/>
      <c r="Q10" s="58">
        <f>H10+J10+L10+N10+P10</f>
        <v>0</v>
      </c>
      <c r="R10" s="59">
        <f>AC22*Q10</f>
        <v>0</v>
      </c>
      <c r="S10" s="59">
        <v>0.0365625</v>
      </c>
      <c r="T10" s="59"/>
      <c r="U10" s="59">
        <f>R10+S10-T10</f>
        <v>0.0365625</v>
      </c>
      <c r="V10" s="60" t="s">
        <v>27</v>
      </c>
      <c r="W10" s="37"/>
      <c r="X10" s="37"/>
      <c r="Y10" s="37"/>
      <c r="Z10" s="37"/>
      <c r="AA10" s="63">
        <f t="shared" si="0"/>
        <v>1.2590673575129532</v>
      </c>
      <c r="AB10" s="62"/>
      <c r="AC10" s="24">
        <v>0.00034722222222222224</v>
      </c>
    </row>
    <row r="11" spans="1:29" ht="28.5">
      <c r="A11" s="55">
        <v>7</v>
      </c>
      <c r="B11" s="55">
        <v>270</v>
      </c>
      <c r="C11" s="64" t="s">
        <v>105</v>
      </c>
      <c r="D11" s="56" t="s">
        <v>42</v>
      </c>
      <c r="E11" s="54" t="s">
        <v>106</v>
      </c>
      <c r="F11" s="58"/>
      <c r="G11" s="59"/>
      <c r="H11" s="55"/>
      <c r="I11" s="58"/>
      <c r="J11" s="55"/>
      <c r="K11" s="58"/>
      <c r="L11" s="58"/>
      <c r="M11" s="55"/>
      <c r="N11" s="58"/>
      <c r="O11" s="58"/>
      <c r="P11" s="58"/>
      <c r="Q11" s="58">
        <f>H11+J11+L11+N11+P11</f>
        <v>0</v>
      </c>
      <c r="R11" s="59">
        <f>AC23*Q11</f>
        <v>0</v>
      </c>
      <c r="S11" s="59">
        <v>0.037986111111111116</v>
      </c>
      <c r="T11" s="59">
        <v>0.001388888888888889</v>
      </c>
      <c r="U11" s="59">
        <f>R11+S11-T11</f>
        <v>0.036597222222222225</v>
      </c>
      <c r="V11" s="60" t="s">
        <v>28</v>
      </c>
      <c r="W11" s="37"/>
      <c r="X11" s="37"/>
      <c r="Y11" s="37"/>
      <c r="Z11" s="37"/>
      <c r="AA11" s="63">
        <f t="shared" si="0"/>
        <v>1.260263053009167</v>
      </c>
      <c r="AB11" s="62"/>
      <c r="AC11" s="24">
        <v>0.00034722222222222224</v>
      </c>
    </row>
    <row r="12" spans="1:29" ht="28.5">
      <c r="A12" s="55">
        <v>8</v>
      </c>
      <c r="B12" s="55">
        <v>242</v>
      </c>
      <c r="C12" s="64" t="s">
        <v>74</v>
      </c>
      <c r="D12" s="64" t="s">
        <v>42</v>
      </c>
      <c r="E12" s="54" t="s">
        <v>75</v>
      </c>
      <c r="F12" s="58"/>
      <c r="G12" s="59"/>
      <c r="H12" s="55"/>
      <c r="I12" s="58"/>
      <c r="J12" s="55"/>
      <c r="K12" s="58"/>
      <c r="L12" s="58"/>
      <c r="M12" s="55"/>
      <c r="N12" s="58"/>
      <c r="O12" s="58"/>
      <c r="P12" s="58"/>
      <c r="Q12" s="58">
        <f>H12+J12+L12+N12+P12</f>
        <v>0</v>
      </c>
      <c r="R12" s="59">
        <f>AC24*Q12</f>
        <v>0</v>
      </c>
      <c r="S12" s="59">
        <v>0.03821759259259259</v>
      </c>
      <c r="T12" s="59"/>
      <c r="U12" s="59">
        <f>R12+S12-T12</f>
        <v>0.03821759259259259</v>
      </c>
      <c r="V12" s="60" t="s">
        <v>29</v>
      </c>
      <c r="W12" s="37"/>
      <c r="X12" s="37"/>
      <c r="Y12" s="37"/>
      <c r="Z12" s="37"/>
      <c r="AA12" s="63">
        <f t="shared" si="0"/>
        <v>1.3160621761658027</v>
      </c>
      <c r="AB12" s="62"/>
      <c r="AC12" s="24">
        <v>0.00034722222222222224</v>
      </c>
    </row>
    <row r="13" spans="1:29" ht="28.5">
      <c r="A13" s="55">
        <v>9</v>
      </c>
      <c r="B13" s="55">
        <v>223</v>
      </c>
      <c r="C13" s="64" t="s">
        <v>107</v>
      </c>
      <c r="D13" s="56" t="s">
        <v>42</v>
      </c>
      <c r="E13" s="54" t="s">
        <v>108</v>
      </c>
      <c r="F13" s="58"/>
      <c r="G13" s="59"/>
      <c r="H13" s="55"/>
      <c r="I13" s="58"/>
      <c r="J13" s="55"/>
      <c r="K13" s="58"/>
      <c r="L13" s="58"/>
      <c r="M13" s="55"/>
      <c r="N13" s="58"/>
      <c r="O13" s="58"/>
      <c r="P13" s="58"/>
      <c r="Q13" s="58">
        <f>H13+J13+L13+N13+P13</f>
        <v>0</v>
      </c>
      <c r="R13" s="59">
        <f>AC25*Q13</f>
        <v>0</v>
      </c>
      <c r="S13" s="59">
        <v>0.038530092592592595</v>
      </c>
      <c r="T13" s="59"/>
      <c r="U13" s="59">
        <f>R13+S13-T13</f>
        <v>0.038530092592592595</v>
      </c>
      <c r="V13" s="60" t="s">
        <v>30</v>
      </c>
      <c r="W13" s="37"/>
      <c r="X13" s="37"/>
      <c r="Y13" s="37"/>
      <c r="Z13" s="37"/>
      <c r="AA13" s="63">
        <f t="shared" si="0"/>
        <v>1.3268234356317257</v>
      </c>
      <c r="AB13" s="62"/>
      <c r="AC13" s="24">
        <v>0.00034722222222222224</v>
      </c>
    </row>
    <row r="14" spans="1:29" ht="28.5">
      <c r="A14" s="55">
        <v>10</v>
      </c>
      <c r="B14" s="55">
        <v>250</v>
      </c>
      <c r="C14" s="64" t="s">
        <v>103</v>
      </c>
      <c r="D14" s="64" t="s">
        <v>42</v>
      </c>
      <c r="E14" s="54" t="s">
        <v>104</v>
      </c>
      <c r="F14" s="58"/>
      <c r="G14" s="59"/>
      <c r="H14" s="55"/>
      <c r="I14" s="58"/>
      <c r="J14" s="55">
        <v>3</v>
      </c>
      <c r="K14" s="58"/>
      <c r="L14" s="58"/>
      <c r="M14" s="55"/>
      <c r="N14" s="58"/>
      <c r="O14" s="58"/>
      <c r="P14" s="58"/>
      <c r="Q14" s="58">
        <f>H14+J14+L14+N14+P14</f>
        <v>3</v>
      </c>
      <c r="R14" s="59">
        <f>AC26*Q14</f>
        <v>0.0010416666666666667</v>
      </c>
      <c r="S14" s="59">
        <v>0.03783564814814815</v>
      </c>
      <c r="T14" s="59"/>
      <c r="U14" s="59">
        <f>R14+S14-T14</f>
        <v>0.03887731481481482</v>
      </c>
      <c r="V14" s="60" t="s">
        <v>31</v>
      </c>
      <c r="W14" s="37"/>
      <c r="X14" s="37"/>
      <c r="Y14" s="37"/>
      <c r="Z14" s="37"/>
      <c r="AA14" s="63">
        <f t="shared" si="0"/>
        <v>1.338780390593862</v>
      </c>
      <c r="AB14" s="62"/>
      <c r="AC14" s="24">
        <v>0.00034722222222222224</v>
      </c>
    </row>
    <row r="15" spans="1:29" ht="28.5">
      <c r="A15" s="55">
        <v>11</v>
      </c>
      <c r="B15" s="55">
        <v>222</v>
      </c>
      <c r="C15" s="64" t="s">
        <v>76</v>
      </c>
      <c r="D15" s="56" t="s">
        <v>42</v>
      </c>
      <c r="E15" s="54" t="s">
        <v>77</v>
      </c>
      <c r="F15" s="58"/>
      <c r="G15" s="59"/>
      <c r="H15" s="55"/>
      <c r="I15" s="58"/>
      <c r="J15" s="55">
        <v>3</v>
      </c>
      <c r="K15" s="58"/>
      <c r="L15" s="58"/>
      <c r="M15" s="55"/>
      <c r="N15" s="58"/>
      <c r="O15" s="58"/>
      <c r="P15" s="58"/>
      <c r="Q15" s="58">
        <f>H15+J15+L15+N15+P15</f>
        <v>3</v>
      </c>
      <c r="R15" s="59">
        <f>AC27*Q15</f>
        <v>0.0010416666666666667</v>
      </c>
      <c r="S15" s="59">
        <v>0.04251157407407408</v>
      </c>
      <c r="T15" s="59">
        <v>0.0045370370370370365</v>
      </c>
      <c r="U15" s="59">
        <f>R15+S15-T15</f>
        <v>0.03901620370370371</v>
      </c>
      <c r="V15" s="60" t="s">
        <v>32</v>
      </c>
      <c r="W15" s="37"/>
      <c r="X15" s="37"/>
      <c r="Y15" s="37"/>
      <c r="Z15" s="37"/>
      <c r="AA15" s="63">
        <f t="shared" si="0"/>
        <v>1.3435631725787165</v>
      </c>
      <c r="AB15" s="62"/>
      <c r="AC15" s="24">
        <v>0.00034722222222222224</v>
      </c>
    </row>
    <row r="16" spans="1:29" ht="28.5">
      <c r="A16" s="55">
        <v>12</v>
      </c>
      <c r="B16" s="55">
        <v>236</v>
      </c>
      <c r="C16" s="64" t="s">
        <v>113</v>
      </c>
      <c r="D16" s="56" t="s">
        <v>42</v>
      </c>
      <c r="E16" s="54" t="s">
        <v>114</v>
      </c>
      <c r="F16" s="58"/>
      <c r="G16" s="59"/>
      <c r="H16" s="55"/>
      <c r="I16" s="58"/>
      <c r="J16" s="55"/>
      <c r="K16" s="58"/>
      <c r="L16" s="58"/>
      <c r="M16" s="55"/>
      <c r="N16" s="58"/>
      <c r="O16" s="58"/>
      <c r="P16" s="58"/>
      <c r="Q16" s="58">
        <f>H16+J16+L16+N16+P16</f>
        <v>0</v>
      </c>
      <c r="R16" s="59">
        <f>AC28*Q16</f>
        <v>0</v>
      </c>
      <c r="S16" s="59">
        <v>0.04678240740740741</v>
      </c>
      <c r="T16" s="59">
        <v>0.0016203703703703703</v>
      </c>
      <c r="U16" s="59">
        <f>R16+S16-T16</f>
        <v>0.04516203703703704</v>
      </c>
      <c r="V16" s="60" t="s">
        <v>33</v>
      </c>
      <c r="W16" s="37"/>
      <c r="X16" s="37"/>
      <c r="Y16" s="37"/>
      <c r="Z16" s="37"/>
      <c r="AA16" s="63">
        <f t="shared" si="0"/>
        <v>1.555201275408529</v>
      </c>
      <c r="AB16" s="62"/>
      <c r="AC16" s="24">
        <v>0.00034722222222222224</v>
      </c>
    </row>
    <row r="17" spans="1:29" ht="28.5">
      <c r="A17" s="55">
        <v>13</v>
      </c>
      <c r="B17" s="55">
        <v>231</v>
      </c>
      <c r="C17" s="64" t="s">
        <v>115</v>
      </c>
      <c r="D17" s="56" t="s">
        <v>42</v>
      </c>
      <c r="E17" s="54" t="s">
        <v>116</v>
      </c>
      <c r="F17" s="58"/>
      <c r="G17" s="59"/>
      <c r="H17" s="55"/>
      <c r="I17" s="58"/>
      <c r="J17" s="55"/>
      <c r="K17" s="58"/>
      <c r="L17" s="58"/>
      <c r="M17" s="55"/>
      <c r="N17" s="58"/>
      <c r="O17" s="58"/>
      <c r="P17" s="58"/>
      <c r="Q17" s="58">
        <f>H17+J17+L17+N17+P17</f>
        <v>0</v>
      </c>
      <c r="R17" s="59">
        <f>AC29*Q17</f>
        <v>0</v>
      </c>
      <c r="S17" s="59">
        <v>0.050914351851851856</v>
      </c>
      <c r="T17" s="59">
        <v>0.004548611111111111</v>
      </c>
      <c r="U17" s="59">
        <f>R17+S17-T17</f>
        <v>0.04636574074074075</v>
      </c>
      <c r="V17" s="60" t="s">
        <v>34</v>
      </c>
      <c r="W17" s="37"/>
      <c r="X17" s="37"/>
      <c r="Y17" s="37"/>
      <c r="Z17" s="37"/>
      <c r="AA17" s="63">
        <f t="shared" si="0"/>
        <v>1.5966520526106016</v>
      </c>
      <c r="AB17" s="62"/>
      <c r="AC17" s="24">
        <v>0.00034722222222222224</v>
      </c>
    </row>
    <row r="18" spans="1:29" ht="28.5">
      <c r="A18" s="55">
        <v>14</v>
      </c>
      <c r="B18" s="55">
        <v>204</v>
      </c>
      <c r="C18" s="64" t="s">
        <v>117</v>
      </c>
      <c r="D18" s="56" t="s">
        <v>42</v>
      </c>
      <c r="E18" s="54" t="s">
        <v>118</v>
      </c>
      <c r="F18" s="58"/>
      <c r="G18" s="59"/>
      <c r="H18" s="55"/>
      <c r="I18" s="58"/>
      <c r="J18" s="55">
        <v>3</v>
      </c>
      <c r="K18" s="58"/>
      <c r="L18" s="58"/>
      <c r="M18" s="55"/>
      <c r="N18" s="58"/>
      <c r="O18" s="58"/>
      <c r="P18" s="58">
        <v>4</v>
      </c>
      <c r="Q18" s="58">
        <f>H18+J18+L18+N18+P18</f>
        <v>7</v>
      </c>
      <c r="R18" s="59">
        <f>AC30*Q18</f>
        <v>0.0024305555555555556</v>
      </c>
      <c r="S18" s="59">
        <v>0.05068287037037037</v>
      </c>
      <c r="T18" s="59">
        <v>0.0029861111111111113</v>
      </c>
      <c r="U18" s="59">
        <f>R18+S18-T18</f>
        <v>0.05012731481481481</v>
      </c>
      <c r="V18" s="60" t="s">
        <v>35</v>
      </c>
      <c r="W18" s="37"/>
      <c r="X18" s="37"/>
      <c r="Y18" s="37"/>
      <c r="Z18" s="37"/>
      <c r="AA18" s="63">
        <f t="shared" si="0"/>
        <v>1.7261857313670779</v>
      </c>
      <c r="AB18" s="62"/>
      <c r="AC18" s="24">
        <v>0.00034722222222222224</v>
      </c>
    </row>
    <row r="19" spans="1:29" ht="28.5">
      <c r="A19" s="55">
        <v>15</v>
      </c>
      <c r="B19" s="55">
        <v>277</v>
      </c>
      <c r="C19" s="64" t="s">
        <v>111</v>
      </c>
      <c r="D19" s="56" t="s">
        <v>61</v>
      </c>
      <c r="E19" s="54" t="s">
        <v>112</v>
      </c>
      <c r="F19" s="58"/>
      <c r="G19" s="59"/>
      <c r="H19" s="55"/>
      <c r="I19" s="58"/>
      <c r="J19" s="55"/>
      <c r="K19" s="58"/>
      <c r="L19" s="58"/>
      <c r="M19" s="55"/>
      <c r="N19" s="58"/>
      <c r="O19" s="58"/>
      <c r="P19" s="58"/>
      <c r="Q19" s="58">
        <f>H19+J19+L19+N19+P19</f>
        <v>0</v>
      </c>
      <c r="R19" s="59">
        <f>AC31*Q19</f>
        <v>0</v>
      </c>
      <c r="S19" s="59">
        <v>0.05047453703703703</v>
      </c>
      <c r="T19" s="59"/>
      <c r="U19" s="59">
        <f>R19+S19-T19</f>
        <v>0.05047453703703703</v>
      </c>
      <c r="V19" s="60" t="s">
        <v>36</v>
      </c>
      <c r="W19" s="37"/>
      <c r="X19" s="37"/>
      <c r="Y19" s="37"/>
      <c r="Z19" s="37"/>
      <c r="AA19" s="63">
        <f t="shared" si="0"/>
        <v>1.738142686329214</v>
      </c>
      <c r="AB19" s="62"/>
      <c r="AC19" s="24">
        <v>0.00034722222222222224</v>
      </c>
    </row>
    <row r="20" spans="1:29" ht="28.5">
      <c r="A20" s="55">
        <v>16</v>
      </c>
      <c r="B20" s="55">
        <v>224</v>
      </c>
      <c r="C20" s="64" t="s">
        <v>109</v>
      </c>
      <c r="D20" s="56" t="s">
        <v>42</v>
      </c>
      <c r="E20" s="54" t="s">
        <v>110</v>
      </c>
      <c r="F20" s="58"/>
      <c r="G20" s="59"/>
      <c r="H20" s="55"/>
      <c r="I20" s="58"/>
      <c r="J20" s="55"/>
      <c r="K20" s="58"/>
      <c r="L20" s="58"/>
      <c r="M20" s="55"/>
      <c r="N20" s="58"/>
      <c r="O20" s="58"/>
      <c r="P20" s="58">
        <v>3</v>
      </c>
      <c r="Q20" s="58">
        <f>H20+J20+L20+N20+P20</f>
        <v>3</v>
      </c>
      <c r="R20" s="59">
        <f>AC32*Q20</f>
        <v>0.0010416666666666667</v>
      </c>
      <c r="S20" s="59">
        <v>0.05142361111111111</v>
      </c>
      <c r="T20" s="59">
        <v>0.0018981481481481482</v>
      </c>
      <c r="U20" s="59">
        <f>R20+S20-T20</f>
        <v>0.05056712962962963</v>
      </c>
      <c r="V20" s="60" t="s">
        <v>37</v>
      </c>
      <c r="W20" s="37"/>
      <c r="X20" s="37"/>
      <c r="Y20" s="37"/>
      <c r="Z20" s="37"/>
      <c r="AA20" s="63">
        <f t="shared" si="0"/>
        <v>1.7413312076524505</v>
      </c>
      <c r="AB20" s="62"/>
      <c r="AC20" s="24">
        <v>0.00034722222222222224</v>
      </c>
    </row>
    <row r="21" spans="1:29" ht="28.5">
      <c r="A21" s="55">
        <v>17</v>
      </c>
      <c r="B21" s="55">
        <v>216</v>
      </c>
      <c r="C21" s="64" t="s">
        <v>119</v>
      </c>
      <c r="D21" s="56" t="s">
        <v>120</v>
      </c>
      <c r="E21" s="54" t="s">
        <v>121</v>
      </c>
      <c r="F21" s="58"/>
      <c r="G21" s="59"/>
      <c r="H21" s="55"/>
      <c r="I21" s="58"/>
      <c r="J21" s="55"/>
      <c r="K21" s="58"/>
      <c r="L21" s="58"/>
      <c r="M21" s="55"/>
      <c r="N21" s="58"/>
      <c r="O21" s="58"/>
      <c r="P21" s="58"/>
      <c r="Q21" s="58">
        <f>H21+J21+L21+N21+P21</f>
        <v>0</v>
      </c>
      <c r="R21" s="59">
        <f>AC33*Q21</f>
        <v>0</v>
      </c>
      <c r="S21" s="59">
        <v>0.05403935185185185</v>
      </c>
      <c r="T21" s="59">
        <v>0.0032291666666666666</v>
      </c>
      <c r="U21" s="59">
        <f>R21+S21-T21</f>
        <v>0.05081018518518519</v>
      </c>
      <c r="V21" s="60" t="s">
        <v>38</v>
      </c>
      <c r="W21" s="37"/>
      <c r="X21" s="37"/>
      <c r="Y21" s="37"/>
      <c r="Z21" s="37"/>
      <c r="AA21" s="63">
        <f t="shared" si="0"/>
        <v>1.749701076125946</v>
      </c>
      <c r="AB21" s="62"/>
      <c r="AC21" s="24">
        <v>0.00034722222222222224</v>
      </c>
    </row>
    <row r="22" spans="1:29" ht="28.5">
      <c r="A22" s="55">
        <v>18</v>
      </c>
      <c r="B22" s="55">
        <v>235</v>
      </c>
      <c r="C22" s="64" t="s">
        <v>100</v>
      </c>
      <c r="D22" s="56" t="s">
        <v>101</v>
      </c>
      <c r="E22" s="54" t="s">
        <v>102</v>
      </c>
      <c r="F22" s="58"/>
      <c r="G22" s="59"/>
      <c r="H22" s="55"/>
      <c r="I22" s="58"/>
      <c r="J22" s="55"/>
      <c r="K22" s="58"/>
      <c r="L22" s="58"/>
      <c r="M22" s="55"/>
      <c r="N22" s="58"/>
      <c r="O22" s="58"/>
      <c r="P22" s="58">
        <v>3</v>
      </c>
      <c r="Q22" s="58">
        <f>H22+J22+L22+N22+P22</f>
        <v>3</v>
      </c>
      <c r="R22" s="59">
        <f>AC36*Q22</f>
        <v>0.001041666666666666</v>
      </c>
      <c r="S22" s="59">
        <v>0.05346064814814815</v>
      </c>
      <c r="T22" s="59"/>
      <c r="U22" s="59">
        <f>R22+S22-T22</f>
        <v>0.054502314814814816</v>
      </c>
      <c r="V22" s="60" t="s">
        <v>39</v>
      </c>
      <c r="W22" s="37"/>
      <c r="X22" s="37"/>
      <c r="Y22" s="37"/>
      <c r="Z22" s="37"/>
      <c r="AA22" s="63">
        <f t="shared" si="0"/>
        <v>1.8768433638899953</v>
      </c>
      <c r="AB22" s="62"/>
      <c r="AC22" s="24">
        <v>0.00034722222222222224</v>
      </c>
    </row>
    <row r="23" spans="1:29" ht="28.5">
      <c r="A23" s="55">
        <v>19</v>
      </c>
      <c r="B23" s="55">
        <v>213</v>
      </c>
      <c r="C23" s="64" t="s">
        <v>98</v>
      </c>
      <c r="D23" s="56" t="s">
        <v>42</v>
      </c>
      <c r="E23" s="54" t="s">
        <v>99</v>
      </c>
      <c r="F23" s="58"/>
      <c r="G23" s="59"/>
      <c r="H23" s="55"/>
      <c r="I23" s="58"/>
      <c r="J23" s="55"/>
      <c r="K23" s="58"/>
      <c r="L23" s="58">
        <v>3</v>
      </c>
      <c r="M23" s="55"/>
      <c r="N23" s="58"/>
      <c r="O23" s="58"/>
      <c r="P23" s="58"/>
      <c r="Q23" s="58">
        <f>H23+J23+L23+N23+P23</f>
        <v>3</v>
      </c>
      <c r="R23" s="59">
        <f>N26</f>
        <v>0</v>
      </c>
      <c r="S23" s="59">
        <v>0.05478009259259259</v>
      </c>
      <c r="T23" s="59"/>
      <c r="U23" s="59">
        <f>R23+S23-T23</f>
        <v>0.05478009259259259</v>
      </c>
      <c r="V23" s="60" t="s">
        <v>40</v>
      </c>
      <c r="W23" s="37"/>
      <c r="X23" s="37"/>
      <c r="Y23" s="37"/>
      <c r="Z23" s="37"/>
      <c r="AA23" s="63">
        <f t="shared" si="0"/>
        <v>1.8864089278597043</v>
      </c>
      <c r="AB23" s="62"/>
      <c r="AC23" s="24">
        <v>0.00034722222222222224</v>
      </c>
    </row>
    <row r="24" spans="1:29" ht="28.5">
      <c r="A24" s="55">
        <v>20</v>
      </c>
      <c r="B24" s="55">
        <v>220</v>
      </c>
      <c r="C24" s="64" t="s">
        <v>88</v>
      </c>
      <c r="D24" s="56" t="s">
        <v>42</v>
      </c>
      <c r="E24" s="54" t="s">
        <v>89</v>
      </c>
      <c r="F24" s="58"/>
      <c r="G24" s="59"/>
      <c r="H24" s="55"/>
      <c r="I24" s="58"/>
      <c r="J24" s="55"/>
      <c r="K24" s="58"/>
      <c r="L24" s="58"/>
      <c r="M24" s="55"/>
      <c r="N24" s="58"/>
      <c r="O24" s="58"/>
      <c r="P24" s="58">
        <v>3</v>
      </c>
      <c r="Q24" s="58">
        <f>H24+J24+L24+N24+P24</f>
        <v>3</v>
      </c>
      <c r="R24" s="59">
        <f>AC37*Q24</f>
        <v>0.0010416666666666667</v>
      </c>
      <c r="S24" s="59">
        <v>0.06813657407407407</v>
      </c>
      <c r="T24" s="59"/>
      <c r="U24" s="59">
        <f>R24+S24-T24</f>
        <v>0.06917824074074073</v>
      </c>
      <c r="V24" s="60" t="s">
        <v>43</v>
      </c>
      <c r="W24" s="37"/>
      <c r="X24" s="37"/>
      <c r="Y24" s="37"/>
      <c r="Z24" s="37"/>
      <c r="AA24" s="63">
        <f t="shared" si="0"/>
        <v>2.3822239936229566</v>
      </c>
      <c r="AB24" s="62"/>
      <c r="AC24" s="24">
        <v>0.00034722222222222224</v>
      </c>
    </row>
    <row r="25" spans="1:29" ht="28.5">
      <c r="A25" s="55">
        <v>21</v>
      </c>
      <c r="B25" s="55">
        <v>225</v>
      </c>
      <c r="C25" s="64" t="s">
        <v>86</v>
      </c>
      <c r="D25" s="56" t="s">
        <v>42</v>
      </c>
      <c r="E25" s="54" t="s">
        <v>87</v>
      </c>
      <c r="F25" s="58"/>
      <c r="G25" s="59"/>
      <c r="H25" s="55"/>
      <c r="I25" s="58"/>
      <c r="J25" s="55">
        <v>3</v>
      </c>
      <c r="K25" s="58"/>
      <c r="L25" s="58">
        <v>1</v>
      </c>
      <c r="M25" s="55"/>
      <c r="N25" s="58"/>
      <c r="O25" s="58"/>
      <c r="P25" s="58">
        <v>3</v>
      </c>
      <c r="Q25" s="58">
        <f>H25+J25+L25+N25+P25</f>
        <v>7</v>
      </c>
      <c r="R25" s="59">
        <f>AC28*Q25</f>
        <v>0.0024305555555555556</v>
      </c>
      <c r="S25" s="59">
        <v>0.07111111111111111</v>
      </c>
      <c r="T25" s="59">
        <v>0.0008912037037037036</v>
      </c>
      <c r="U25" s="59">
        <f>R25+S25-T25</f>
        <v>0.07265046296296297</v>
      </c>
      <c r="V25" s="60" t="s">
        <v>44</v>
      </c>
      <c r="W25" s="37"/>
      <c r="X25" s="37"/>
      <c r="Y25" s="37"/>
      <c r="Z25" s="37"/>
      <c r="AA25" s="63">
        <f t="shared" si="0"/>
        <v>2.5017935432443204</v>
      </c>
      <c r="AB25" s="62"/>
      <c r="AC25" s="24">
        <v>0.00034722222222222224</v>
      </c>
    </row>
    <row r="26" spans="1:29" ht="28.5">
      <c r="A26" s="55">
        <v>22</v>
      </c>
      <c r="B26" s="55">
        <v>284</v>
      </c>
      <c r="C26" s="64" t="s">
        <v>96</v>
      </c>
      <c r="D26" s="56" t="s">
        <v>61</v>
      </c>
      <c r="E26" s="54" t="s">
        <v>97</v>
      </c>
      <c r="F26" s="58"/>
      <c r="G26" s="59"/>
      <c r="H26" s="55"/>
      <c r="I26" s="58"/>
      <c r="J26" s="55">
        <v>13</v>
      </c>
      <c r="K26" s="58"/>
      <c r="L26" s="58"/>
      <c r="M26" s="55"/>
      <c r="N26" s="58"/>
      <c r="O26" s="58"/>
      <c r="P26" s="58"/>
      <c r="Q26" s="58">
        <f>H26+J26+L26+N26+P26</f>
        <v>13</v>
      </c>
      <c r="R26" s="59">
        <f>AC28*Q26</f>
        <v>0.004513888888888889</v>
      </c>
      <c r="S26" s="59">
        <v>0.07719907407407407</v>
      </c>
      <c r="T26" s="59"/>
      <c r="U26" s="59">
        <f>R26+S26-T26</f>
        <v>0.08171296296296296</v>
      </c>
      <c r="V26" s="60" t="s">
        <v>45</v>
      </c>
      <c r="W26" s="37"/>
      <c r="X26" s="37"/>
      <c r="Y26" s="37"/>
      <c r="Z26" s="37"/>
      <c r="AA26" s="63">
        <f t="shared" si="0"/>
        <v>2.8138700677560777</v>
      </c>
      <c r="AB26" s="62"/>
      <c r="AC26" s="24">
        <v>0.00034722222222222224</v>
      </c>
    </row>
    <row r="27" spans="1:29" ht="28.5">
      <c r="A27" s="55">
        <v>23</v>
      </c>
      <c r="B27" s="55">
        <v>295</v>
      </c>
      <c r="C27" s="64" t="s">
        <v>94</v>
      </c>
      <c r="D27" s="56" t="s">
        <v>42</v>
      </c>
      <c r="E27" s="54" t="s">
        <v>95</v>
      </c>
      <c r="F27" s="58" t="s">
        <v>26</v>
      </c>
      <c r="G27" s="59"/>
      <c r="H27" s="55"/>
      <c r="I27" s="58"/>
      <c r="J27" s="55"/>
      <c r="K27" s="58"/>
      <c r="L27" s="58"/>
      <c r="M27" s="55"/>
      <c r="N27" s="58"/>
      <c r="O27" s="58"/>
      <c r="P27" s="58">
        <v>3</v>
      </c>
      <c r="Q27" s="58">
        <f>H27+J27+L27+N27+P27</f>
        <v>3</v>
      </c>
      <c r="R27" s="59">
        <f>AC30*Q27</f>
        <v>0.0010416666666666667</v>
      </c>
      <c r="S27" s="59">
        <v>0.05547453703703704</v>
      </c>
      <c r="T27" s="59">
        <v>0.0001388888888888889</v>
      </c>
      <c r="U27" s="59">
        <f>R27+S27-T27</f>
        <v>0.05637731481481482</v>
      </c>
      <c r="V27" s="60" t="s">
        <v>46</v>
      </c>
      <c r="W27" s="37"/>
      <c r="X27" s="37"/>
      <c r="Y27" s="37"/>
      <c r="Z27" s="37"/>
      <c r="AA27" s="63">
        <f t="shared" si="0"/>
        <v>1.9414109206855321</v>
      </c>
      <c r="AB27" s="62"/>
      <c r="AC27" s="24">
        <v>0.00034722222222222224</v>
      </c>
    </row>
    <row r="28" spans="1:29" ht="28.5">
      <c r="A28" s="55">
        <v>24</v>
      </c>
      <c r="B28" s="55">
        <v>206</v>
      </c>
      <c r="C28" s="64" t="s">
        <v>92</v>
      </c>
      <c r="D28" s="56" t="s">
        <v>42</v>
      </c>
      <c r="E28" s="54" t="s">
        <v>93</v>
      </c>
      <c r="F28" s="58" t="s">
        <v>26</v>
      </c>
      <c r="G28" s="59"/>
      <c r="H28" s="55"/>
      <c r="I28" s="58"/>
      <c r="J28" s="55">
        <v>3</v>
      </c>
      <c r="K28" s="58"/>
      <c r="L28" s="58"/>
      <c r="M28" s="55"/>
      <c r="N28" s="58"/>
      <c r="O28" s="58"/>
      <c r="P28" s="58">
        <v>3</v>
      </c>
      <c r="Q28" s="58">
        <f>H28+J28+L28+N28+P28</f>
        <v>6</v>
      </c>
      <c r="R28" s="59">
        <f>AC29*Q28</f>
        <v>0.0020833333333333333</v>
      </c>
      <c r="S28" s="59">
        <v>0.06243055555555555</v>
      </c>
      <c r="T28" s="59">
        <v>0.0035069444444444445</v>
      </c>
      <c r="U28" s="59">
        <f>R28+S28-T28</f>
        <v>0.06100694444444444</v>
      </c>
      <c r="V28" s="60" t="s">
        <v>47</v>
      </c>
      <c r="W28" s="37"/>
      <c r="X28" s="37"/>
      <c r="Y28" s="37"/>
      <c r="Z28" s="37"/>
      <c r="AA28" s="63">
        <f t="shared" si="0"/>
        <v>2.1008369868473493</v>
      </c>
      <c r="AB28" s="62"/>
      <c r="AC28" s="24">
        <v>0.00034722222222222224</v>
      </c>
    </row>
    <row r="29" spans="1:29" ht="28.5">
      <c r="A29" s="55">
        <v>25</v>
      </c>
      <c r="B29" s="55">
        <v>269</v>
      </c>
      <c r="C29" s="64" t="s">
        <v>90</v>
      </c>
      <c r="D29" s="56" t="s">
        <v>42</v>
      </c>
      <c r="E29" s="54" t="s">
        <v>91</v>
      </c>
      <c r="F29" s="58" t="s">
        <v>26</v>
      </c>
      <c r="G29" s="59"/>
      <c r="H29" s="55"/>
      <c r="I29" s="58"/>
      <c r="J29" s="55"/>
      <c r="K29" s="58"/>
      <c r="L29" s="58"/>
      <c r="M29" s="55"/>
      <c r="N29" s="58"/>
      <c r="O29" s="58"/>
      <c r="P29" s="58">
        <v>3</v>
      </c>
      <c r="Q29" s="58">
        <f>H29+J29+L29+N29+P29</f>
        <v>3</v>
      </c>
      <c r="R29" s="59">
        <f>AC31*Q29</f>
        <v>0.0010416666666666667</v>
      </c>
      <c r="S29" s="59">
        <v>0.06292824074074074</v>
      </c>
      <c r="T29" s="59">
        <v>0.0020949074074074073</v>
      </c>
      <c r="U29" s="59">
        <f>R29+S29-T29</f>
        <v>0.061875</v>
      </c>
      <c r="V29" s="60" t="s">
        <v>48</v>
      </c>
      <c r="W29" s="37"/>
      <c r="X29" s="37"/>
      <c r="Y29" s="37"/>
      <c r="Z29" s="37"/>
      <c r="AA29" s="63">
        <f t="shared" si="0"/>
        <v>2.1307293742526903</v>
      </c>
      <c r="AB29" s="62"/>
      <c r="AC29" s="24">
        <v>0.00034722222222222224</v>
      </c>
    </row>
    <row r="30" spans="1:29" ht="28.5">
      <c r="A30" s="55">
        <v>26</v>
      </c>
      <c r="B30" s="55">
        <v>226</v>
      </c>
      <c r="C30" s="64" t="s">
        <v>84</v>
      </c>
      <c r="D30" s="56" t="s">
        <v>42</v>
      </c>
      <c r="E30" s="54" t="s">
        <v>85</v>
      </c>
      <c r="F30" s="58"/>
      <c r="G30" s="59"/>
      <c r="H30" s="55"/>
      <c r="I30" s="58"/>
      <c r="J30" s="55">
        <v>1</v>
      </c>
      <c r="K30" s="58"/>
      <c r="L30" s="58"/>
      <c r="M30" s="55"/>
      <c r="N30" s="58"/>
      <c r="O30" s="58" t="s">
        <v>26</v>
      </c>
      <c r="P30" s="58">
        <v>6</v>
      </c>
      <c r="Q30" s="58">
        <f>H30+J30+L30+N30+P30</f>
        <v>7</v>
      </c>
      <c r="R30" s="59">
        <f>AC31*Q30</f>
        <v>0.0024305555555555556</v>
      </c>
      <c r="S30" s="59">
        <v>0.07712962962962963</v>
      </c>
      <c r="T30" s="59">
        <v>0.0011111111111111111</v>
      </c>
      <c r="U30" s="59">
        <f>R30+S30-T30</f>
        <v>0.07844907407407409</v>
      </c>
      <c r="V30" s="60" t="s">
        <v>49</v>
      </c>
      <c r="W30" s="37"/>
      <c r="X30" s="37"/>
      <c r="Y30" s="37"/>
      <c r="Z30" s="37"/>
      <c r="AA30" s="63">
        <f t="shared" si="0"/>
        <v>2.701474691111997</v>
      </c>
      <c r="AB30" s="62"/>
      <c r="AC30" s="24">
        <v>0.00034722222222222224</v>
      </c>
    </row>
    <row r="31" spans="1:29" ht="28.5">
      <c r="A31" s="55">
        <v>27</v>
      </c>
      <c r="B31" s="55">
        <v>244</v>
      </c>
      <c r="C31" s="64" t="s">
        <v>82</v>
      </c>
      <c r="D31" s="56" t="s">
        <v>42</v>
      </c>
      <c r="E31" s="54" t="s">
        <v>83</v>
      </c>
      <c r="F31" s="58" t="s">
        <v>26</v>
      </c>
      <c r="G31" s="59" t="s">
        <v>26</v>
      </c>
      <c r="H31" s="55"/>
      <c r="I31" s="59"/>
      <c r="J31" s="55"/>
      <c r="K31" s="58"/>
      <c r="L31" s="58"/>
      <c r="M31" s="55"/>
      <c r="N31" s="58"/>
      <c r="O31" s="58"/>
      <c r="P31" s="58">
        <v>3</v>
      </c>
      <c r="Q31" s="58">
        <f>H31+J31+L31+N31+P31</f>
        <v>3</v>
      </c>
      <c r="R31" s="59">
        <f>AC31*Q31</f>
        <v>0.0010416666666666667</v>
      </c>
      <c r="S31" s="59">
        <v>0.08949074074074075</v>
      </c>
      <c r="T31" s="59">
        <v>0.0061342592592592594</v>
      </c>
      <c r="U31" s="59">
        <f>R31+S31-T31</f>
        <v>0.08439814814814815</v>
      </c>
      <c r="V31" s="60" t="s">
        <v>50</v>
      </c>
      <c r="W31" s="37"/>
      <c r="X31" s="37"/>
      <c r="Y31" s="37"/>
      <c r="Z31" s="37"/>
      <c r="AA31" s="63">
        <f t="shared" si="0"/>
        <v>2.906337186129932</v>
      </c>
      <c r="AB31" s="62"/>
      <c r="AC31" s="24">
        <v>0.00034722222222222224</v>
      </c>
    </row>
    <row r="32" spans="1:29" ht="28.5">
      <c r="A32" s="55">
        <v>28</v>
      </c>
      <c r="B32" s="55">
        <v>276</v>
      </c>
      <c r="C32" s="64" t="s">
        <v>80</v>
      </c>
      <c r="D32" s="56" t="s">
        <v>42</v>
      </c>
      <c r="E32" s="54" t="s">
        <v>81</v>
      </c>
      <c r="F32" s="58"/>
      <c r="G32" s="59" t="s">
        <v>26</v>
      </c>
      <c r="H32" s="55"/>
      <c r="I32" s="59"/>
      <c r="J32" s="55">
        <v>7</v>
      </c>
      <c r="K32" s="58"/>
      <c r="L32" s="58"/>
      <c r="M32" s="55"/>
      <c r="N32" s="58"/>
      <c r="O32" s="58" t="s">
        <v>26</v>
      </c>
      <c r="P32" s="58"/>
      <c r="Q32" s="58">
        <f>H32+J32+L32+N32+P32</f>
        <v>7</v>
      </c>
      <c r="R32" s="59">
        <f>AC31*Q32</f>
        <v>0.0024305555555555556</v>
      </c>
      <c r="S32" s="59">
        <v>0.09699074074074075</v>
      </c>
      <c r="T32" s="59">
        <v>0.0009027777777777778</v>
      </c>
      <c r="U32" s="59">
        <f>R32+S32-T32</f>
        <v>0.09851851851851853</v>
      </c>
      <c r="V32" s="60" t="s">
        <v>51</v>
      </c>
      <c r="W32" s="37"/>
      <c r="X32" s="37"/>
      <c r="Y32" s="37"/>
      <c r="Z32" s="37"/>
      <c r="AA32" s="63">
        <f t="shared" si="0"/>
        <v>3.3925866879234756</v>
      </c>
      <c r="AB32" s="62"/>
      <c r="AC32" s="24">
        <v>0.00034722222222222224</v>
      </c>
    </row>
    <row r="33" spans="1:29" ht="28.5">
      <c r="A33" s="55">
        <v>29</v>
      </c>
      <c r="B33" s="55">
        <v>296</v>
      </c>
      <c r="C33" s="64" t="s">
        <v>78</v>
      </c>
      <c r="D33" s="56" t="s">
        <v>42</v>
      </c>
      <c r="E33" s="54" t="s">
        <v>79</v>
      </c>
      <c r="F33" s="58"/>
      <c r="G33" s="59" t="s">
        <v>26</v>
      </c>
      <c r="H33" s="55"/>
      <c r="I33" s="59" t="s">
        <v>26</v>
      </c>
      <c r="J33" s="55">
        <v>2</v>
      </c>
      <c r="K33" s="58" t="s">
        <v>26</v>
      </c>
      <c r="L33" s="58"/>
      <c r="M33" s="55" t="s">
        <v>26</v>
      </c>
      <c r="N33" s="58">
        <v>3</v>
      </c>
      <c r="O33" s="58"/>
      <c r="P33" s="58">
        <v>3</v>
      </c>
      <c r="Q33" s="58">
        <f>H33+J33+L33+N33+P33</f>
        <v>8</v>
      </c>
      <c r="R33" s="59">
        <f>AC32*Q33</f>
        <v>0.002777777777777778</v>
      </c>
      <c r="S33" s="59">
        <v>0.10416666666666667</v>
      </c>
      <c r="T33" s="59"/>
      <c r="U33" s="59">
        <f>R33+S33-T33</f>
        <v>0.10694444444444445</v>
      </c>
      <c r="V33" s="60" t="s">
        <v>52</v>
      </c>
      <c r="W33" s="37"/>
      <c r="X33" s="37"/>
      <c r="Y33" s="37"/>
      <c r="Z33" s="37"/>
      <c r="AA33" s="63">
        <f t="shared" si="0"/>
        <v>3.6827421283379835</v>
      </c>
      <c r="AB33" s="62"/>
      <c r="AC33" s="24">
        <v>0.00034722222222222224</v>
      </c>
    </row>
    <row r="34" spans="4:29" s="13" customFormat="1" ht="12.75">
      <c r="D34" s="14"/>
      <c r="E34" s="15"/>
      <c r="G34" s="16"/>
      <c r="H34" s="16"/>
      <c r="I34" s="17"/>
      <c r="J34" s="18"/>
      <c r="K34" s="19"/>
      <c r="L34" s="19"/>
      <c r="M34" s="18"/>
      <c r="N34" s="18"/>
      <c r="O34" s="19"/>
      <c r="P34" s="19"/>
      <c r="Q34" s="17"/>
      <c r="R34" s="17"/>
      <c r="S34" s="21"/>
      <c r="T34" s="20"/>
      <c r="U34" s="21"/>
      <c r="V34" s="22"/>
      <c r="AC34" s="24">
        <v>0.000347222222222222</v>
      </c>
    </row>
    <row r="35" spans="2:29" s="13" customFormat="1" ht="15">
      <c r="B35" s="44" t="s">
        <v>60</v>
      </c>
      <c r="D35" s="14"/>
      <c r="E35" s="15"/>
      <c r="G35" s="16"/>
      <c r="H35" s="16"/>
      <c r="I35" s="17"/>
      <c r="J35" s="18"/>
      <c r="K35" s="19"/>
      <c r="L35" s="19"/>
      <c r="M35" s="18"/>
      <c r="N35" s="18"/>
      <c r="O35" s="19"/>
      <c r="P35" s="19"/>
      <c r="Q35" s="17"/>
      <c r="R35" s="17"/>
      <c r="S35" s="21"/>
      <c r="T35" s="20"/>
      <c r="U35" s="21"/>
      <c r="V35" s="22"/>
      <c r="AC35" s="24">
        <v>0.000347222222222222</v>
      </c>
    </row>
    <row r="36" spans="4:29" s="13" customFormat="1" ht="12.75">
      <c r="D36" s="14"/>
      <c r="E36" s="15"/>
      <c r="G36" s="16"/>
      <c r="H36" s="16"/>
      <c r="I36" s="17"/>
      <c r="J36" s="18"/>
      <c r="K36" s="19"/>
      <c r="L36" s="19"/>
      <c r="M36" s="18"/>
      <c r="N36" s="18"/>
      <c r="O36" s="19"/>
      <c r="P36" s="19"/>
      <c r="Q36" s="17"/>
      <c r="R36" s="17"/>
      <c r="S36" s="21"/>
      <c r="T36" s="20"/>
      <c r="U36" s="21"/>
      <c r="V36" s="22"/>
      <c r="AC36" s="24">
        <v>0.000347222222222222</v>
      </c>
    </row>
    <row r="37" spans="1:29" s="13" customFormat="1" ht="15">
      <c r="A37" s="44"/>
      <c r="B37" s="44" t="s">
        <v>122</v>
      </c>
      <c r="C37" s="44"/>
      <c r="D37" s="45"/>
      <c r="E37" s="65"/>
      <c r="G37" s="16"/>
      <c r="H37" s="16"/>
      <c r="I37" s="17"/>
      <c r="J37" s="18"/>
      <c r="K37" s="19"/>
      <c r="L37" s="19"/>
      <c r="M37" s="18"/>
      <c r="N37" s="18"/>
      <c r="O37" s="19"/>
      <c r="P37" s="19"/>
      <c r="Q37" s="17"/>
      <c r="R37" s="17"/>
      <c r="S37" s="21"/>
      <c r="T37" s="20"/>
      <c r="U37" s="21"/>
      <c r="V37" s="22"/>
      <c r="AC37" s="24">
        <v>0.00034722222222222224</v>
      </c>
    </row>
    <row r="38" spans="1:29" s="13" customFormat="1" ht="15">
      <c r="A38" s="44"/>
      <c r="B38" s="44"/>
      <c r="C38" s="44"/>
      <c r="D38" s="45"/>
      <c r="E38" s="45"/>
      <c r="G38" s="16"/>
      <c r="H38" s="16"/>
      <c r="I38" s="17"/>
      <c r="J38" s="18"/>
      <c r="K38" s="19"/>
      <c r="L38" s="19"/>
      <c r="M38" s="18"/>
      <c r="N38" s="18"/>
      <c r="O38" s="19"/>
      <c r="P38" s="19"/>
      <c r="Q38" s="17"/>
      <c r="R38" s="17"/>
      <c r="S38" s="21"/>
      <c r="T38" s="20"/>
      <c r="U38" s="21"/>
      <c r="V38" s="22"/>
      <c r="AC38" s="24">
        <v>0.00034722222222222224</v>
      </c>
    </row>
    <row r="39" spans="1:29" s="13" customFormat="1" ht="15">
      <c r="A39" s="46" t="s">
        <v>17</v>
      </c>
      <c r="B39" s="46"/>
      <c r="C39" s="46"/>
      <c r="D39" s="46" t="s">
        <v>57</v>
      </c>
      <c r="E39" s="46"/>
      <c r="G39" s="16"/>
      <c r="H39" s="16"/>
      <c r="I39" s="17"/>
      <c r="J39" s="18"/>
      <c r="K39" s="19"/>
      <c r="L39" s="19"/>
      <c r="M39" s="18"/>
      <c r="N39" s="18"/>
      <c r="O39" s="19"/>
      <c r="P39" s="19"/>
      <c r="Q39" s="17"/>
      <c r="R39" s="17"/>
      <c r="S39" s="21"/>
      <c r="T39" s="20"/>
      <c r="U39" s="21"/>
      <c r="V39" s="22"/>
      <c r="AC39" s="24">
        <v>0.00034722222222222224</v>
      </c>
    </row>
    <row r="40" spans="1:29" s="13" customFormat="1" ht="15">
      <c r="A40" s="46"/>
      <c r="B40" s="46"/>
      <c r="C40" s="46"/>
      <c r="D40" s="47"/>
      <c r="E40" s="47"/>
      <c r="G40" s="16"/>
      <c r="H40" s="16"/>
      <c r="I40" s="17"/>
      <c r="J40" s="18"/>
      <c r="K40" s="19"/>
      <c r="L40" s="19"/>
      <c r="M40" s="18"/>
      <c r="N40" s="18"/>
      <c r="O40" s="19"/>
      <c r="P40" s="19"/>
      <c r="Q40" s="17"/>
      <c r="R40" s="17"/>
      <c r="S40" s="21"/>
      <c r="T40" s="20"/>
      <c r="U40" s="21"/>
      <c r="V40" s="22"/>
      <c r="AC40" s="24">
        <v>0.00034722222222222224</v>
      </c>
    </row>
    <row r="41" spans="1:29" s="13" customFormat="1" ht="15">
      <c r="A41" s="46" t="s">
        <v>18</v>
      </c>
      <c r="B41" s="46"/>
      <c r="C41" s="46"/>
      <c r="D41" s="46" t="s">
        <v>56</v>
      </c>
      <c r="E41" s="47"/>
      <c r="G41" s="16"/>
      <c r="H41" s="16"/>
      <c r="I41" s="17"/>
      <c r="J41" s="18"/>
      <c r="K41" s="19"/>
      <c r="L41" s="19"/>
      <c r="M41" s="18"/>
      <c r="N41" s="18"/>
      <c r="O41" s="19"/>
      <c r="P41" s="19"/>
      <c r="Q41" s="17"/>
      <c r="R41" s="17"/>
      <c r="S41" s="21"/>
      <c r="T41" s="20"/>
      <c r="U41" s="21"/>
      <c r="V41" s="22"/>
      <c r="AC41" s="24">
        <v>0.000347222222222222</v>
      </c>
    </row>
    <row r="42" spans="1:29" s="13" customFormat="1" ht="15">
      <c r="A42" s="44"/>
      <c r="B42" s="44"/>
      <c r="C42" s="44"/>
      <c r="D42" s="45"/>
      <c r="E42" s="45"/>
      <c r="G42" s="16"/>
      <c r="H42" s="16"/>
      <c r="I42" s="17"/>
      <c r="J42" s="18"/>
      <c r="K42" s="19"/>
      <c r="L42" s="19"/>
      <c r="M42" s="18"/>
      <c r="N42" s="18"/>
      <c r="O42" s="19"/>
      <c r="P42" s="19"/>
      <c r="Q42" s="17"/>
      <c r="R42" s="17"/>
      <c r="S42" s="21"/>
      <c r="T42" s="20"/>
      <c r="U42" s="21"/>
      <c r="V42" s="22"/>
      <c r="AC42" s="24">
        <v>0.000347222222222222</v>
      </c>
    </row>
    <row r="43" spans="1:29" s="13" customFormat="1" ht="15">
      <c r="A43" s="44"/>
      <c r="B43" s="44"/>
      <c r="C43" s="44"/>
      <c r="D43" s="45"/>
      <c r="E43" s="45"/>
      <c r="G43" s="16"/>
      <c r="H43" s="16"/>
      <c r="I43" s="17"/>
      <c r="J43" s="18"/>
      <c r="K43" s="19"/>
      <c r="L43" s="19"/>
      <c r="M43" s="18"/>
      <c r="N43" s="18"/>
      <c r="O43" s="19"/>
      <c r="P43" s="19"/>
      <c r="Q43" s="17"/>
      <c r="R43" s="17"/>
      <c r="S43" s="21"/>
      <c r="T43" s="20"/>
      <c r="U43" s="21"/>
      <c r="V43" s="22"/>
      <c r="AC43" s="24">
        <v>0.000347222222222222</v>
      </c>
    </row>
    <row r="44" spans="4:29" s="13" customFormat="1" ht="12.75">
      <c r="D44" s="14"/>
      <c r="E44" s="15"/>
      <c r="G44" s="16"/>
      <c r="H44" s="16"/>
      <c r="I44" s="17"/>
      <c r="J44" s="18"/>
      <c r="K44" s="19"/>
      <c r="L44" s="19"/>
      <c r="M44" s="18"/>
      <c r="N44" s="18"/>
      <c r="O44" s="19"/>
      <c r="P44" s="19"/>
      <c r="Q44" s="17"/>
      <c r="R44" s="17"/>
      <c r="S44" s="21"/>
      <c r="T44" s="20"/>
      <c r="U44" s="21"/>
      <c r="V44" s="22"/>
      <c r="AC44" s="24"/>
    </row>
    <row r="45" spans="4:29" s="13" customFormat="1" ht="12.75">
      <c r="D45" s="14"/>
      <c r="E45" s="15"/>
      <c r="G45" s="16"/>
      <c r="H45" s="16"/>
      <c r="I45" s="17"/>
      <c r="J45" s="18"/>
      <c r="K45" s="19"/>
      <c r="L45" s="19"/>
      <c r="M45" s="18"/>
      <c r="N45" s="18"/>
      <c r="O45" s="19"/>
      <c r="P45" s="19"/>
      <c r="Q45" s="17"/>
      <c r="R45" s="17"/>
      <c r="S45" s="21"/>
      <c r="T45" s="20"/>
      <c r="U45" s="21"/>
      <c r="V45" s="22"/>
      <c r="AC45" s="24"/>
    </row>
    <row r="46" spans="4:29" s="13" customFormat="1" ht="12.75">
      <c r="D46" s="14"/>
      <c r="E46" s="15"/>
      <c r="G46" s="16"/>
      <c r="H46" s="16"/>
      <c r="I46" s="17"/>
      <c r="J46" s="18"/>
      <c r="K46" s="19"/>
      <c r="L46" s="19"/>
      <c r="M46" s="18"/>
      <c r="N46" s="18"/>
      <c r="O46" s="19"/>
      <c r="P46" s="19"/>
      <c r="Q46" s="17"/>
      <c r="R46" s="17"/>
      <c r="S46" s="21"/>
      <c r="T46" s="20"/>
      <c r="U46" s="21"/>
      <c r="V46" s="22"/>
      <c r="AC46" s="24"/>
    </row>
    <row r="47" spans="4:29" s="13" customFormat="1" ht="12.75">
      <c r="D47" s="14"/>
      <c r="E47" s="15"/>
      <c r="G47" s="16"/>
      <c r="H47" s="16"/>
      <c r="I47" s="17"/>
      <c r="J47" s="18"/>
      <c r="K47" s="19"/>
      <c r="L47" s="19"/>
      <c r="M47" s="18"/>
      <c r="N47" s="18"/>
      <c r="O47" s="19"/>
      <c r="P47" s="19"/>
      <c r="Q47" s="17"/>
      <c r="R47" s="17"/>
      <c r="S47" s="21"/>
      <c r="T47" s="20"/>
      <c r="U47" s="21"/>
      <c r="V47" s="22"/>
      <c r="AC47" s="24"/>
    </row>
    <row r="48" spans="4:29" s="13" customFormat="1" ht="12.75">
      <c r="D48" s="14"/>
      <c r="E48" s="15"/>
      <c r="G48" s="16"/>
      <c r="H48" s="16"/>
      <c r="I48" s="17"/>
      <c r="J48" s="18"/>
      <c r="K48" s="19"/>
      <c r="L48" s="19"/>
      <c r="M48" s="18"/>
      <c r="N48" s="18"/>
      <c r="O48" s="19"/>
      <c r="P48" s="19"/>
      <c r="Q48" s="17"/>
      <c r="R48" s="17"/>
      <c r="S48" s="21"/>
      <c r="T48" s="20"/>
      <c r="U48" s="21"/>
      <c r="V48" s="22"/>
      <c r="AC48" s="24"/>
    </row>
    <row r="49" spans="4:29" s="13" customFormat="1" ht="12.75">
      <c r="D49" s="14"/>
      <c r="E49" s="15"/>
      <c r="G49" s="16"/>
      <c r="H49" s="16"/>
      <c r="I49" s="17"/>
      <c r="J49" s="18"/>
      <c r="K49" s="19"/>
      <c r="L49" s="19"/>
      <c r="M49" s="18"/>
      <c r="N49" s="18"/>
      <c r="O49" s="19"/>
      <c r="P49" s="19"/>
      <c r="Q49" s="17"/>
      <c r="R49" s="17"/>
      <c r="S49" s="21"/>
      <c r="T49" s="20"/>
      <c r="U49" s="21"/>
      <c r="V49" s="22"/>
      <c r="AC49" s="24"/>
    </row>
    <row r="50" spans="4:29" s="13" customFormat="1" ht="12.75">
      <c r="D50" s="14"/>
      <c r="E50" s="15"/>
      <c r="G50" s="16"/>
      <c r="H50" s="16"/>
      <c r="I50" s="17"/>
      <c r="J50" s="18"/>
      <c r="K50" s="19"/>
      <c r="L50" s="19"/>
      <c r="M50" s="18"/>
      <c r="N50" s="18"/>
      <c r="O50" s="19"/>
      <c r="P50" s="19"/>
      <c r="Q50" s="17"/>
      <c r="R50" s="17"/>
      <c r="S50" s="21"/>
      <c r="T50" s="20"/>
      <c r="U50" s="21"/>
      <c r="V50" s="22"/>
      <c r="AC50" s="24"/>
    </row>
  </sheetData>
  <sheetProtection/>
  <autoFilter ref="A4:V9"/>
  <mergeCells count="3">
    <mergeCell ref="A3:AB3"/>
    <mergeCell ref="S2:AB2"/>
    <mergeCell ref="A1:A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 MIEM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Protocol</dc:title>
  <dc:subject/>
  <dc:creator>Lazarenko</dc:creator>
  <cp:keywords/>
  <dc:description/>
  <cp:lastModifiedBy>Александра</cp:lastModifiedBy>
  <cp:lastPrinted>2012-12-04T14:19:23Z</cp:lastPrinted>
  <dcterms:created xsi:type="dcterms:W3CDTF">1996-10-08T23:32:33Z</dcterms:created>
  <dcterms:modified xsi:type="dcterms:W3CDTF">2012-12-05T21:55:59Z</dcterms:modified>
  <cp:category/>
  <cp:version/>
  <cp:contentType/>
  <cp:contentStatus/>
</cp:coreProperties>
</file>